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hidePivotFieldList="1" defaultThemeVersion="124226"/>
  <bookViews>
    <workbookView xWindow="0" yWindow="0" windowWidth="15351" windowHeight="4632" firstSheet="6" activeTab="6"/>
  </bookViews>
  <sheets>
    <sheet name="Morti tipo veic" sheetId="9" r:id="rId1"/>
    <sheet name="Incid tipo veic" sheetId="8" r:id="rId2"/>
    <sheet name="Incid per natura" sheetId="10" r:id="rId3"/>
    <sheet name="Incid tipo veic-natura" sheetId="11" r:id="rId4"/>
    <sheet name="Inc-morti mese" sheetId="12" r:id="rId5"/>
    <sheet name="Incid-morti giornosett" sheetId="13" r:id="rId6"/>
    <sheet name="Indic per Regione" sheetId="4" r:id="rId7"/>
    <sheet name="Indicat Reg-Prov" sheetId="14" r:id="rId8"/>
    <sheet name="Incidenti 2 ruote" sheetId="15" r:id="rId9"/>
    <sheet name="Incidenti bici" sheetId="17" r:id="rId10"/>
    <sheet name="Incidenti pedoni" sheetId="16" r:id="rId11"/>
  </sheets>
  <definedNames>
    <definedName name="INC_MORT" localSheetId="8">#REF!</definedName>
    <definedName name="INC_MORT" localSheetId="10">#REF!</definedName>
    <definedName name="INC_MORT">#REF!</definedName>
  </definedNames>
  <calcPr calcId="152511"/>
</workbook>
</file>

<file path=xl/calcChain.xml><?xml version="1.0" encoding="utf-8"?>
<calcChain xmlns="http://schemas.openxmlformats.org/spreadsheetml/2006/main">
  <c r="E3" i="16" l="1"/>
  <c r="E4" i="16"/>
  <c r="E5" i="16"/>
  <c r="E6" i="16"/>
  <c r="E7" i="16"/>
  <c r="E8" i="16"/>
  <c r="E9" i="16"/>
  <c r="E10" i="16"/>
  <c r="E11" i="16"/>
  <c r="E12" i="16"/>
  <c r="E13" i="16"/>
  <c r="E14" i="16"/>
  <c r="E15" i="16"/>
  <c r="E2" i="16"/>
  <c r="E8" i="17" l="1"/>
  <c r="E3" i="17"/>
  <c r="E17" i="17"/>
  <c r="E18" i="17"/>
  <c r="E10" i="17"/>
  <c r="E7" i="17"/>
  <c r="E2" i="17"/>
  <c r="E16" i="17"/>
  <c r="E14" i="17"/>
  <c r="E13" i="17"/>
  <c r="E11" i="17"/>
  <c r="E12" i="15"/>
  <c r="E18" i="15"/>
  <c r="E13" i="15"/>
  <c r="E20" i="15"/>
  <c r="E8" i="15"/>
  <c r="E2" i="15"/>
  <c r="E3" i="15" l="1"/>
  <c r="E16" i="15"/>
  <c r="E15" i="15"/>
  <c r="E4" i="17" l="1"/>
  <c r="E5" i="17"/>
  <c r="E12" i="17"/>
  <c r="E9" i="17"/>
  <c r="E6" i="17"/>
  <c r="E15" i="17"/>
  <c r="E19" i="15"/>
  <c r="E9" i="15"/>
  <c r="E14" i="15"/>
  <c r="E7" i="15"/>
  <c r="E11" i="15"/>
  <c r="E5" i="15"/>
  <c r="E17" i="15"/>
  <c r="E4" i="15"/>
  <c r="E10" i="15"/>
  <c r="E6" i="15"/>
  <c r="F100" i="14" l="1"/>
  <c r="F101" i="14"/>
  <c r="F119" i="14"/>
  <c r="F89" i="14"/>
  <c r="F62" i="14"/>
  <c r="F129" i="14"/>
  <c r="F128" i="14"/>
  <c r="F130" i="14"/>
  <c r="F110" i="14"/>
  <c r="F120" i="14"/>
  <c r="F116" i="14"/>
  <c r="F117" i="14"/>
  <c r="F92" i="14"/>
  <c r="F109" i="14"/>
  <c r="F67" i="14"/>
  <c r="F115" i="14"/>
  <c r="F118" i="14"/>
  <c r="F68" i="14"/>
  <c r="F10" i="14"/>
  <c r="F70" i="14"/>
  <c r="F39" i="14"/>
  <c r="F27" i="14"/>
  <c r="F63" i="14"/>
  <c r="F48" i="14"/>
  <c r="F30" i="14"/>
  <c r="F52" i="14"/>
  <c r="F57" i="14"/>
  <c r="F44" i="14"/>
  <c r="F40" i="14"/>
  <c r="F6" i="14"/>
  <c r="F73" i="14"/>
  <c r="F51" i="14"/>
  <c r="F64" i="14"/>
  <c r="F25" i="14"/>
  <c r="F84" i="14"/>
  <c r="F18" i="14"/>
  <c r="F59" i="14"/>
  <c r="F32" i="14"/>
  <c r="F108" i="14"/>
  <c r="F7" i="14"/>
  <c r="F91" i="14"/>
  <c r="F28" i="14"/>
  <c r="F26" i="14"/>
  <c r="F29" i="14"/>
  <c r="F56" i="14"/>
  <c r="F17" i="14"/>
  <c r="F16" i="14"/>
  <c r="F15" i="14"/>
  <c r="F36" i="14"/>
  <c r="F12" i="14"/>
  <c r="F50" i="14"/>
  <c r="F9" i="14"/>
  <c r="F31" i="14"/>
  <c r="F58" i="14"/>
  <c r="F5" i="14"/>
  <c r="F4" i="14"/>
  <c r="F46" i="14"/>
  <c r="F75" i="14"/>
  <c r="F13" i="14"/>
  <c r="F43" i="14"/>
  <c r="F34" i="14"/>
  <c r="F41" i="14"/>
  <c r="F37" i="14"/>
  <c r="F61" i="14"/>
  <c r="F35" i="14"/>
  <c r="F123" i="14"/>
  <c r="F125" i="14"/>
  <c r="F113" i="14"/>
  <c r="F69" i="14"/>
  <c r="F66" i="14"/>
  <c r="F78" i="14"/>
  <c r="F102" i="14"/>
  <c r="F88" i="14"/>
  <c r="F42" i="14"/>
  <c r="F53" i="14"/>
  <c r="F76" i="14"/>
  <c r="F93" i="14"/>
  <c r="F83" i="14"/>
  <c r="F45" i="14"/>
  <c r="F85" i="14"/>
  <c r="F80" i="14"/>
  <c r="F112" i="14"/>
  <c r="F82" i="14"/>
  <c r="F79" i="14"/>
  <c r="F107" i="14"/>
  <c r="F14" i="14"/>
  <c r="F121" i="14"/>
  <c r="F122" i="14"/>
  <c r="F114" i="14"/>
  <c r="F105" i="14"/>
  <c r="F96" i="14"/>
  <c r="F124" i="14"/>
  <c r="F127" i="14"/>
  <c r="F60" i="14"/>
  <c r="F126" i="14"/>
  <c r="F74" i="14"/>
  <c r="F94" i="14"/>
  <c r="F111" i="14"/>
  <c r="F87" i="14"/>
  <c r="F103" i="14"/>
  <c r="F55" i="14"/>
  <c r="F72" i="14"/>
  <c r="F24" i="14"/>
  <c r="F106" i="14"/>
  <c r="F54" i="14"/>
  <c r="F20" i="14"/>
  <c r="F81" i="14"/>
  <c r="F33" i="14"/>
  <c r="F22" i="14"/>
  <c r="F8" i="14"/>
  <c r="F95" i="14"/>
  <c r="F71" i="14"/>
  <c r="F65" i="14"/>
  <c r="F77" i="14"/>
  <c r="F90" i="14"/>
  <c r="F86" i="14"/>
  <c r="F97" i="14"/>
  <c r="F98" i="14"/>
  <c r="F99" i="14"/>
  <c r="F38" i="14"/>
  <c r="F104" i="14"/>
  <c r="F19" i="14"/>
  <c r="F49" i="14"/>
  <c r="F21" i="14"/>
  <c r="F11" i="14"/>
  <c r="F23" i="14"/>
  <c r="F47" i="14"/>
  <c r="F131" i="14"/>
  <c r="I62" i="14" s="1"/>
  <c r="G100" i="14"/>
  <c r="H100" i="14"/>
  <c r="G101" i="14"/>
  <c r="H101" i="14"/>
  <c r="G119" i="14"/>
  <c r="H119" i="14"/>
  <c r="G89" i="14"/>
  <c r="H89" i="14"/>
  <c r="G62" i="14"/>
  <c r="H62" i="14"/>
  <c r="G129" i="14"/>
  <c r="H129" i="14"/>
  <c r="G128" i="14"/>
  <c r="H128" i="14"/>
  <c r="G130" i="14"/>
  <c r="H130" i="14"/>
  <c r="G110" i="14"/>
  <c r="H110" i="14"/>
  <c r="G120" i="14"/>
  <c r="H120" i="14"/>
  <c r="G116" i="14"/>
  <c r="H116" i="14"/>
  <c r="G117" i="14"/>
  <c r="H117" i="14"/>
  <c r="G92" i="14"/>
  <c r="H92" i="14"/>
  <c r="G109" i="14"/>
  <c r="H109" i="14"/>
  <c r="G67" i="14"/>
  <c r="H67" i="14"/>
  <c r="G115" i="14"/>
  <c r="H115" i="14"/>
  <c r="G118" i="14"/>
  <c r="H118" i="14"/>
  <c r="G68" i="14"/>
  <c r="H68" i="14"/>
  <c r="G10" i="14"/>
  <c r="H10" i="14"/>
  <c r="G70" i="14"/>
  <c r="H70" i="14"/>
  <c r="G39" i="14"/>
  <c r="H39" i="14"/>
  <c r="G27" i="14"/>
  <c r="H27" i="14"/>
  <c r="G63" i="14"/>
  <c r="H63" i="14"/>
  <c r="G48" i="14"/>
  <c r="H48" i="14"/>
  <c r="G30" i="14"/>
  <c r="H30" i="14"/>
  <c r="G52" i="14"/>
  <c r="H52" i="14"/>
  <c r="G57" i="14"/>
  <c r="H57" i="14"/>
  <c r="G44" i="14"/>
  <c r="H44" i="14"/>
  <c r="G40" i="14"/>
  <c r="H40" i="14"/>
  <c r="G6" i="14"/>
  <c r="H6" i="14"/>
  <c r="G73" i="14"/>
  <c r="H73" i="14"/>
  <c r="G51" i="14"/>
  <c r="H51" i="14"/>
  <c r="G64" i="14"/>
  <c r="H64" i="14"/>
  <c r="G25" i="14"/>
  <c r="H25" i="14"/>
  <c r="G84" i="14"/>
  <c r="H84" i="14"/>
  <c r="G18" i="14"/>
  <c r="H18" i="14"/>
  <c r="G59" i="14"/>
  <c r="H59" i="14"/>
  <c r="G32" i="14"/>
  <c r="H32" i="14"/>
  <c r="G108" i="14"/>
  <c r="H108" i="14"/>
  <c r="G7" i="14"/>
  <c r="H7" i="14"/>
  <c r="G91" i="14"/>
  <c r="H91" i="14"/>
  <c r="G28" i="14"/>
  <c r="H28" i="14"/>
  <c r="G26" i="14"/>
  <c r="H26" i="14"/>
  <c r="G29" i="14"/>
  <c r="H29" i="14"/>
  <c r="G56" i="14"/>
  <c r="H56" i="14"/>
  <c r="G17" i="14"/>
  <c r="H17" i="14"/>
  <c r="G16" i="14"/>
  <c r="H16" i="14"/>
  <c r="G15" i="14"/>
  <c r="H15" i="14"/>
  <c r="G36" i="14"/>
  <c r="H36" i="14"/>
  <c r="G12" i="14"/>
  <c r="H12" i="14"/>
  <c r="G50" i="14"/>
  <c r="H50" i="14"/>
  <c r="G9" i="14"/>
  <c r="H9" i="14"/>
  <c r="G31" i="14"/>
  <c r="H31" i="14"/>
  <c r="G58" i="14"/>
  <c r="H58" i="14"/>
  <c r="G5" i="14"/>
  <c r="H5" i="14"/>
  <c r="G4" i="14"/>
  <c r="H4" i="14"/>
  <c r="G46" i="14"/>
  <c r="H46" i="14"/>
  <c r="G75" i="14"/>
  <c r="H75" i="14"/>
  <c r="G13" i="14"/>
  <c r="H13" i="14"/>
  <c r="G43" i="14"/>
  <c r="H43" i="14"/>
  <c r="G34" i="14"/>
  <c r="H34" i="14"/>
  <c r="G41" i="14"/>
  <c r="H41" i="14"/>
  <c r="G37" i="14"/>
  <c r="H37" i="14"/>
  <c r="G61" i="14"/>
  <c r="H61" i="14"/>
  <c r="G35" i="14"/>
  <c r="H35" i="14"/>
  <c r="G123" i="14"/>
  <c r="H123" i="14"/>
  <c r="G125" i="14"/>
  <c r="H125" i="14"/>
  <c r="G113" i="14"/>
  <c r="H113" i="14"/>
  <c r="G69" i="14"/>
  <c r="H69" i="14"/>
  <c r="G66" i="14"/>
  <c r="H66" i="14"/>
  <c r="G78" i="14"/>
  <c r="H78" i="14"/>
  <c r="G102" i="14"/>
  <c r="H102" i="14"/>
  <c r="G88" i="14"/>
  <c r="H88" i="14"/>
  <c r="G42" i="14"/>
  <c r="H42" i="14"/>
  <c r="G53" i="14"/>
  <c r="H53" i="14"/>
  <c r="G76" i="14"/>
  <c r="H76" i="14"/>
  <c r="G93" i="14"/>
  <c r="H93" i="14"/>
  <c r="G83" i="14"/>
  <c r="H83" i="14"/>
  <c r="G45" i="14"/>
  <c r="H45" i="14"/>
  <c r="G85" i="14"/>
  <c r="H85" i="14"/>
  <c r="G80" i="14"/>
  <c r="H80" i="14"/>
  <c r="G112" i="14"/>
  <c r="H112" i="14"/>
  <c r="G82" i="14"/>
  <c r="H82" i="14"/>
  <c r="G79" i="14"/>
  <c r="H79" i="14"/>
  <c r="G107" i="14"/>
  <c r="H107" i="14"/>
  <c r="G14" i="14"/>
  <c r="H14" i="14"/>
  <c r="G121" i="14"/>
  <c r="H121" i="14"/>
  <c r="G122" i="14"/>
  <c r="H122" i="14"/>
  <c r="G114" i="14"/>
  <c r="H114" i="14"/>
  <c r="G105" i="14"/>
  <c r="H105" i="14"/>
  <c r="G96" i="14"/>
  <c r="H96" i="14"/>
  <c r="G124" i="14"/>
  <c r="H124" i="14"/>
  <c r="G127" i="14"/>
  <c r="H127" i="14"/>
  <c r="G60" i="14"/>
  <c r="H60" i="14"/>
  <c r="G126" i="14"/>
  <c r="H126" i="14"/>
  <c r="G74" i="14"/>
  <c r="H74" i="14"/>
  <c r="G94" i="14"/>
  <c r="H94" i="14"/>
  <c r="G111" i="14"/>
  <c r="H111" i="14"/>
  <c r="G87" i="14"/>
  <c r="H87" i="14"/>
  <c r="G103" i="14"/>
  <c r="H103" i="14"/>
  <c r="G55" i="14"/>
  <c r="H55" i="14"/>
  <c r="G72" i="14"/>
  <c r="H72" i="14"/>
  <c r="G24" i="14"/>
  <c r="H24" i="14"/>
  <c r="G106" i="14"/>
  <c r="H106" i="14"/>
  <c r="G54" i="14"/>
  <c r="H54" i="14"/>
  <c r="G20" i="14"/>
  <c r="H20" i="14"/>
  <c r="G81" i="14"/>
  <c r="H81" i="14"/>
  <c r="G33" i="14"/>
  <c r="H33" i="14"/>
  <c r="G22" i="14"/>
  <c r="H22" i="14"/>
  <c r="G8" i="14"/>
  <c r="H8" i="14"/>
  <c r="G95" i="14"/>
  <c r="H95" i="14"/>
  <c r="G71" i="14"/>
  <c r="H71" i="14"/>
  <c r="G65" i="14"/>
  <c r="H65" i="14"/>
  <c r="G77" i="14"/>
  <c r="H77" i="14"/>
  <c r="G90" i="14"/>
  <c r="H90" i="14"/>
  <c r="G86" i="14"/>
  <c r="H86" i="14"/>
  <c r="G97" i="14"/>
  <c r="H97" i="14"/>
  <c r="G98" i="14"/>
  <c r="H98" i="14"/>
  <c r="G99" i="14"/>
  <c r="H99" i="14"/>
  <c r="G38" i="14"/>
  <c r="H38" i="14"/>
  <c r="G104" i="14"/>
  <c r="H104" i="14"/>
  <c r="G19" i="14"/>
  <c r="H19" i="14"/>
  <c r="G49" i="14"/>
  <c r="H49" i="14"/>
  <c r="G21" i="14"/>
  <c r="H21" i="14"/>
  <c r="G11" i="14"/>
  <c r="H11" i="14"/>
  <c r="G23" i="14"/>
  <c r="H23" i="14"/>
  <c r="G47" i="14"/>
  <c r="H47" i="14"/>
  <c r="G131" i="14"/>
  <c r="J89" i="14" s="1"/>
  <c r="H131" i="14"/>
  <c r="J117" i="14" l="1"/>
  <c r="J58" i="14"/>
  <c r="J7" i="14"/>
  <c r="J97" i="14"/>
  <c r="J65" i="14"/>
  <c r="J81" i="14"/>
  <c r="J55" i="14"/>
  <c r="J94" i="14"/>
  <c r="J14" i="14"/>
  <c r="J82" i="14"/>
  <c r="J93" i="14"/>
  <c r="J78" i="14"/>
  <c r="J35" i="14"/>
  <c r="J21" i="14"/>
  <c r="J105" i="14"/>
  <c r="J50" i="14"/>
  <c r="J56" i="14"/>
  <c r="J64" i="14"/>
  <c r="J40" i="14"/>
  <c r="J30" i="14"/>
  <c r="J10" i="14"/>
  <c r="J75" i="14"/>
  <c r="J129" i="14"/>
  <c r="J119" i="14"/>
  <c r="I61" i="14"/>
  <c r="I12" i="14"/>
  <c r="I29" i="14"/>
  <c r="I84" i="14"/>
  <c r="I44" i="14"/>
  <c r="I27" i="14"/>
  <c r="I115" i="14"/>
  <c r="I110" i="14"/>
  <c r="I101" i="14"/>
  <c r="J131" i="14"/>
  <c r="I47" i="14"/>
  <c r="J11" i="14"/>
  <c r="I21" i="14"/>
  <c r="J104" i="14"/>
  <c r="J99" i="14"/>
  <c r="J77" i="14"/>
  <c r="I95" i="14"/>
  <c r="J8" i="14"/>
  <c r="I81" i="14"/>
  <c r="J24" i="14"/>
  <c r="J111" i="14"/>
  <c r="I126" i="14"/>
  <c r="J60" i="14"/>
  <c r="J96" i="14"/>
  <c r="I105" i="14"/>
  <c r="J107" i="14"/>
  <c r="I79" i="14"/>
  <c r="J45" i="14"/>
  <c r="I53" i="14"/>
  <c r="J88" i="14"/>
  <c r="I102" i="14"/>
  <c r="I66" i="14"/>
  <c r="J123" i="14"/>
  <c r="I37" i="14"/>
  <c r="J41" i="14"/>
  <c r="J13" i="14"/>
  <c r="I75" i="14"/>
  <c r="J31" i="14"/>
  <c r="I9" i="14"/>
  <c r="J15" i="14"/>
  <c r="J16" i="14"/>
  <c r="I56" i="14"/>
  <c r="I26" i="14"/>
  <c r="J91" i="14"/>
  <c r="I7" i="14"/>
  <c r="I32" i="14"/>
  <c r="J25" i="14"/>
  <c r="I64" i="14"/>
  <c r="J6" i="14"/>
  <c r="J52" i="14"/>
  <c r="I63" i="14"/>
  <c r="J70" i="14"/>
  <c r="I10" i="14"/>
  <c r="I118" i="14"/>
  <c r="J115" i="14"/>
  <c r="J92" i="14"/>
  <c r="I117" i="14"/>
  <c r="I120" i="14"/>
  <c r="J110" i="14"/>
  <c r="J62" i="14"/>
  <c r="I119" i="14"/>
  <c r="I71" i="14"/>
  <c r="I74" i="14"/>
  <c r="I121" i="14"/>
  <c r="I112" i="14"/>
  <c r="I76" i="14"/>
  <c r="I68" i="14"/>
  <c r="I109" i="14"/>
  <c r="J23" i="14"/>
  <c r="J19" i="14"/>
  <c r="I38" i="14"/>
  <c r="I98" i="14"/>
  <c r="J90" i="14"/>
  <c r="I77" i="14"/>
  <c r="J22" i="14"/>
  <c r="I33" i="14"/>
  <c r="J54" i="14"/>
  <c r="I106" i="14"/>
  <c r="I72" i="14"/>
  <c r="J87" i="14"/>
  <c r="I111" i="14"/>
  <c r="J127" i="14"/>
  <c r="I124" i="14"/>
  <c r="J121" i="14"/>
  <c r="I82" i="14"/>
  <c r="J80" i="14"/>
  <c r="I85" i="14"/>
  <c r="I83" i="14"/>
  <c r="J42" i="14"/>
  <c r="I78" i="14"/>
  <c r="J66" i="14"/>
  <c r="J125" i="14"/>
  <c r="I123" i="14"/>
  <c r="J34" i="14"/>
  <c r="I43" i="14"/>
  <c r="J5" i="14"/>
  <c r="I50" i="14"/>
  <c r="J36" i="14"/>
  <c r="I15" i="14"/>
  <c r="I17" i="14"/>
  <c r="J28" i="14"/>
  <c r="I91" i="14"/>
  <c r="I108" i="14"/>
  <c r="J32" i="14"/>
  <c r="J18" i="14"/>
  <c r="I25" i="14"/>
  <c r="I6" i="14"/>
  <c r="J57" i="14"/>
  <c r="I52" i="14"/>
  <c r="I48" i="14"/>
  <c r="J63" i="14"/>
  <c r="J39" i="14"/>
  <c r="I70" i="14"/>
  <c r="J67" i="14"/>
  <c r="I92" i="14"/>
  <c r="J130" i="14"/>
  <c r="J100" i="14"/>
  <c r="I49" i="14"/>
  <c r="I86" i="14"/>
  <c r="I8" i="14"/>
  <c r="I20" i="14"/>
  <c r="I103" i="14"/>
  <c r="I60" i="14"/>
  <c r="I125" i="14"/>
  <c r="I41" i="14"/>
  <c r="I5" i="14"/>
  <c r="I59" i="14"/>
  <c r="I128" i="14"/>
  <c r="J47" i="14"/>
  <c r="I23" i="14"/>
  <c r="J49" i="14"/>
  <c r="I19" i="14"/>
  <c r="J38" i="14"/>
  <c r="I99" i="14"/>
  <c r="J98" i="14"/>
  <c r="I90" i="14"/>
  <c r="J95" i="14"/>
  <c r="J20" i="14"/>
  <c r="I24" i="14"/>
  <c r="J72" i="14"/>
  <c r="I87" i="14"/>
  <c r="J126" i="14"/>
  <c r="I96" i="14"/>
  <c r="J114" i="14"/>
  <c r="I122" i="14"/>
  <c r="I14" i="14"/>
  <c r="J112" i="14"/>
  <c r="I45" i="14"/>
  <c r="J83" i="14"/>
  <c r="J53" i="14"/>
  <c r="I42" i="14"/>
  <c r="J69" i="14"/>
  <c r="I113" i="14"/>
  <c r="J37" i="14"/>
  <c r="I13" i="14"/>
  <c r="J46" i="14"/>
  <c r="I4" i="14"/>
  <c r="I58" i="14"/>
  <c r="J12" i="14"/>
  <c r="I36" i="14"/>
  <c r="I16" i="14"/>
  <c r="J17" i="14"/>
  <c r="J29" i="14"/>
  <c r="J26" i="14"/>
  <c r="I28" i="14"/>
  <c r="J59" i="14"/>
  <c r="J51" i="14"/>
  <c r="I73" i="14"/>
  <c r="I57" i="14"/>
  <c r="J27" i="14"/>
  <c r="I39" i="14"/>
  <c r="J68" i="14"/>
  <c r="J118" i="14"/>
  <c r="I67" i="14"/>
  <c r="J116" i="14"/>
  <c r="I129" i="14"/>
  <c r="I89" i="14"/>
  <c r="J101" i="14"/>
  <c r="I100" i="14"/>
  <c r="I11" i="14"/>
  <c r="I97" i="14"/>
  <c r="J86" i="14"/>
  <c r="I65" i="14"/>
  <c r="J71" i="14"/>
  <c r="I22" i="14"/>
  <c r="J33" i="14"/>
  <c r="I54" i="14"/>
  <c r="J106" i="14"/>
  <c r="I55" i="14"/>
  <c r="J103" i="14"/>
  <c r="I94" i="14"/>
  <c r="J74" i="14"/>
  <c r="I127" i="14"/>
  <c r="J124" i="14"/>
  <c r="I114" i="14"/>
  <c r="J122" i="14"/>
  <c r="I107" i="14"/>
  <c r="J79" i="14"/>
  <c r="I80" i="14"/>
  <c r="J85" i="14"/>
  <c r="I93" i="14"/>
  <c r="J76" i="14"/>
  <c r="I88" i="14"/>
  <c r="J102" i="14"/>
  <c r="I69" i="14"/>
  <c r="J113" i="14"/>
  <c r="I35" i="14"/>
  <c r="J61" i="14"/>
  <c r="I34" i="14"/>
  <c r="J43" i="14"/>
  <c r="I46" i="14"/>
  <c r="J4" i="14"/>
  <c r="I31" i="14"/>
  <c r="J9" i="14"/>
  <c r="I104" i="14"/>
  <c r="I131" i="14"/>
  <c r="J108" i="14"/>
  <c r="I18" i="14"/>
  <c r="J84" i="14"/>
  <c r="I51" i="14"/>
  <c r="J73" i="14"/>
  <c r="I40" i="14"/>
  <c r="J44" i="14"/>
  <c r="I30" i="14"/>
  <c r="J48" i="14"/>
  <c r="J109" i="14"/>
  <c r="I116" i="14"/>
  <c r="J120" i="14"/>
  <c r="I130" i="14"/>
  <c r="J128" i="14"/>
  <c r="G3" i="4" l="1"/>
  <c r="H3" i="4"/>
  <c r="I3" i="4"/>
  <c r="J3" i="4"/>
  <c r="G4" i="4"/>
  <c r="H4" i="4"/>
  <c r="I4" i="4"/>
  <c r="J4" i="4"/>
  <c r="G5" i="4"/>
  <c r="H5" i="4"/>
  <c r="I5" i="4"/>
  <c r="J5" i="4"/>
  <c r="G6" i="4"/>
  <c r="H6" i="4"/>
  <c r="I6" i="4"/>
  <c r="J6" i="4"/>
  <c r="G7" i="4"/>
  <c r="H7" i="4"/>
  <c r="I7" i="4"/>
  <c r="J7" i="4"/>
  <c r="G8" i="4"/>
  <c r="H8" i="4"/>
  <c r="I8" i="4"/>
  <c r="J8" i="4"/>
  <c r="G9" i="4"/>
  <c r="H9" i="4"/>
  <c r="I9" i="4"/>
  <c r="J9" i="4"/>
  <c r="G10" i="4"/>
  <c r="H10" i="4"/>
  <c r="I10" i="4"/>
  <c r="J10" i="4"/>
  <c r="G11" i="4"/>
  <c r="H11" i="4"/>
  <c r="I11" i="4"/>
  <c r="J11" i="4"/>
  <c r="G12" i="4"/>
  <c r="H12" i="4"/>
  <c r="I12" i="4"/>
  <c r="J12" i="4"/>
  <c r="G13" i="4"/>
  <c r="H13" i="4"/>
  <c r="I13" i="4"/>
  <c r="J13" i="4"/>
  <c r="G14" i="4"/>
  <c r="H14" i="4"/>
  <c r="I14" i="4"/>
  <c r="J14" i="4"/>
  <c r="G15" i="4"/>
  <c r="H15" i="4"/>
  <c r="I15" i="4"/>
  <c r="J15" i="4"/>
  <c r="G16" i="4"/>
  <c r="H16" i="4"/>
  <c r="I16" i="4"/>
  <c r="J16" i="4"/>
  <c r="G17" i="4"/>
  <c r="H17" i="4"/>
  <c r="I17" i="4"/>
  <c r="J17" i="4"/>
  <c r="G18" i="4"/>
  <c r="H18" i="4"/>
  <c r="I18" i="4"/>
  <c r="J18" i="4"/>
  <c r="G19" i="4"/>
  <c r="H19" i="4"/>
  <c r="I19" i="4"/>
  <c r="J19" i="4"/>
  <c r="G20" i="4"/>
  <c r="H20" i="4"/>
  <c r="I20" i="4"/>
  <c r="J20" i="4"/>
  <c r="G21" i="4"/>
  <c r="H21" i="4"/>
  <c r="I21" i="4"/>
  <c r="J21" i="4"/>
  <c r="G22" i="4"/>
  <c r="H22" i="4"/>
  <c r="I22" i="4"/>
  <c r="J22" i="4"/>
  <c r="F12" i="10"/>
  <c r="D12" i="10"/>
  <c r="B12" i="10"/>
  <c r="E10" i="13" l="1"/>
  <c r="D10" i="13"/>
  <c r="C10" i="13"/>
  <c r="G10" i="13" s="1"/>
  <c r="B10" i="13"/>
  <c r="G9" i="13"/>
  <c r="F9" i="13"/>
  <c r="G8" i="13"/>
  <c r="F8" i="13"/>
  <c r="G7" i="13"/>
  <c r="F7" i="13"/>
  <c r="G6" i="13"/>
  <c r="F6" i="13"/>
  <c r="G5" i="13"/>
  <c r="F5" i="13"/>
  <c r="G4" i="13"/>
  <c r="F4" i="13"/>
  <c r="G3" i="13"/>
  <c r="F3" i="13"/>
  <c r="E15" i="12"/>
  <c r="D15" i="12"/>
  <c r="C15" i="12"/>
  <c r="B15" i="12"/>
  <c r="G14" i="12"/>
  <c r="F14" i="12"/>
  <c r="G13" i="12"/>
  <c r="F13" i="12"/>
  <c r="G12" i="12"/>
  <c r="F12" i="12"/>
  <c r="G11" i="12"/>
  <c r="F11" i="12"/>
  <c r="G10" i="12"/>
  <c r="F10" i="12"/>
  <c r="G9" i="12"/>
  <c r="F9" i="12"/>
  <c r="G8" i="12"/>
  <c r="F8" i="12"/>
  <c r="G7" i="12"/>
  <c r="F7" i="12"/>
  <c r="G6" i="12"/>
  <c r="F6" i="12"/>
  <c r="G5" i="12"/>
  <c r="F5" i="12"/>
  <c r="G4" i="12"/>
  <c r="F4" i="12"/>
  <c r="G3" i="12"/>
  <c r="F3" i="12"/>
  <c r="F13" i="8"/>
  <c r="G13" i="8" s="1"/>
  <c r="D13" i="8"/>
  <c r="E6" i="8" s="1"/>
  <c r="B13" i="8"/>
  <c r="C13" i="8" s="1"/>
  <c r="C23" i="4"/>
  <c r="D23" i="4"/>
  <c r="E23" i="4"/>
  <c r="F23" i="4"/>
  <c r="B23" i="4"/>
  <c r="E7" i="8" l="1"/>
  <c r="E5" i="8"/>
  <c r="E4" i="8"/>
  <c r="J23" i="4"/>
  <c r="E11" i="8"/>
  <c r="F15" i="12"/>
  <c r="E13" i="8"/>
  <c r="E9" i="8"/>
  <c r="G15" i="12"/>
  <c r="G4" i="8"/>
  <c r="G11" i="8"/>
  <c r="G9" i="8"/>
  <c r="G7" i="8"/>
  <c r="G5" i="8"/>
  <c r="G12" i="8"/>
  <c r="G10" i="8"/>
  <c r="G8" i="8"/>
  <c r="G6" i="8"/>
  <c r="E12" i="8"/>
  <c r="E10" i="8"/>
  <c r="E8" i="8"/>
  <c r="C4" i="8"/>
  <c r="C11" i="8"/>
  <c r="C9" i="8"/>
  <c r="C7" i="8"/>
  <c r="C5" i="8"/>
  <c r="C12" i="8"/>
  <c r="C10" i="8"/>
  <c r="C8" i="8"/>
  <c r="C6" i="8"/>
  <c r="F10" i="13"/>
  <c r="G23" i="4"/>
  <c r="I23" i="4"/>
  <c r="H23" i="4"/>
</calcChain>
</file>

<file path=xl/sharedStrings.xml><?xml version="1.0" encoding="utf-8"?>
<sst xmlns="http://schemas.openxmlformats.org/spreadsheetml/2006/main" count="444" uniqueCount="251">
  <si>
    <t>Totale complessivo</t>
  </si>
  <si>
    <t>Veneto</t>
  </si>
  <si>
    <t>Valle d'Aosta</t>
  </si>
  <si>
    <t>Umbria</t>
  </si>
  <si>
    <t>Trentino-Alto Adige</t>
  </si>
  <si>
    <t>Toscana</t>
  </si>
  <si>
    <t>Sicilia</t>
  </si>
  <si>
    <t>Sardegna</t>
  </si>
  <si>
    <t>Puglia</t>
  </si>
  <si>
    <t>Piemonte</t>
  </si>
  <si>
    <t>Molise</t>
  </si>
  <si>
    <t>Marche</t>
  </si>
  <si>
    <t>Lombardia</t>
  </si>
  <si>
    <t>Liguria</t>
  </si>
  <si>
    <t>Lazio</t>
  </si>
  <si>
    <t>Friuli-Venezia Giulia</t>
  </si>
  <si>
    <t>Emilia Romagna</t>
  </si>
  <si>
    <t>Campania</t>
  </si>
  <si>
    <t>Calabria</t>
  </si>
  <si>
    <t>Basilicata</t>
  </si>
  <si>
    <t>Abruzzo</t>
  </si>
  <si>
    <t>REGIONI</t>
  </si>
  <si>
    <t>Estesa</t>
  </si>
  <si>
    <t>Incidenti</t>
  </si>
  <si>
    <t>di cui mortali</t>
  </si>
  <si>
    <t>Morti</t>
  </si>
  <si>
    <t>Feriti</t>
  </si>
  <si>
    <t>Incidenti per 100 km</t>
  </si>
  <si>
    <t>Morti per 100 km</t>
  </si>
  <si>
    <t>Indice di mortalità</t>
  </si>
  <si>
    <t>Indice di gravità</t>
  </si>
  <si>
    <t>Indice di mortalità = morti per 100 incidenti</t>
  </si>
  <si>
    <t xml:space="preserve">Indice di gravità = morti / (morti + feriti) </t>
  </si>
  <si>
    <t>Tipo veicolo</t>
  </si>
  <si>
    <t>Incidenti mortali</t>
  </si>
  <si>
    <t>Numero</t>
  </si>
  <si>
    <t>Incidenza %</t>
  </si>
  <si>
    <t>Autovetture</t>
  </si>
  <si>
    <t>Autobus</t>
  </si>
  <si>
    <t>Veicoli merci</t>
  </si>
  <si>
    <t>Biciclette</t>
  </si>
  <si>
    <t>Ciclomotori</t>
  </si>
  <si>
    <t>Motocicli</t>
  </si>
  <si>
    <t>Quadriciclo</t>
  </si>
  <si>
    <t>Altri veicoli</t>
  </si>
  <si>
    <t>Pedoni</t>
  </si>
  <si>
    <t>Totale</t>
  </si>
  <si>
    <t>Deceduti per modalità di trasporto</t>
  </si>
  <si>
    <t>Tipo Veicolo</t>
  </si>
  <si>
    <t>Quadricicli</t>
  </si>
  <si>
    <t>Natura incidente</t>
  </si>
  <si>
    <t>Autostrade e similari</t>
  </si>
  <si>
    <t>Strade extraurbane</t>
  </si>
  <si>
    <t>N. incidenti</t>
  </si>
  <si>
    <t>Scontro frontale</t>
  </si>
  <si>
    <t>Scontro fronto laterale</t>
  </si>
  <si>
    <t>Scontro laterale</t>
  </si>
  <si>
    <t>Tamponamento</t>
  </si>
  <si>
    <t>Investimento</t>
  </si>
  <si>
    <t>Urto</t>
  </si>
  <si>
    <t>Fuoriuscita</t>
  </si>
  <si>
    <t>Altro</t>
  </si>
  <si>
    <t>MESE</t>
  </si>
  <si>
    <t>AUTOSTRADE, DIRAMAZIONI, RACCORDI, TANGENZIALI E TRAFORI</t>
  </si>
  <si>
    <t>STRADE EXTRAURBANE</t>
  </si>
  <si>
    <t>TOTALE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</si>
  <si>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</si>
  <si>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</si>
  <si>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</si>
  <si>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</si>
  <si>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</si>
  <si>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</si>
  <si>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</si>
  <si>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</si>
  <si>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</si>
  <si>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</si>
  <si>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</si>
  <si>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</si>
  <si>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GIORNO SETTIMANA</t>
  </si>
  <si>
    <t>Lunedì</t>
  </si>
  <si>
    <t>Martedì</t>
  </si>
  <si>
    <t>Mercoledì</t>
  </si>
  <si>
    <t>Giovedì</t>
  </si>
  <si>
    <t>Venerdì</t>
  </si>
  <si>
    <t>Sabato</t>
  </si>
  <si>
    <t>Domenica</t>
  </si>
  <si>
    <t>Indicatori per Provincia</t>
  </si>
  <si>
    <t>Regione/Provincia</t>
  </si>
  <si>
    <t>Incid/km</t>
  </si>
  <si>
    <t>Rischio incidente</t>
  </si>
  <si>
    <t>Rischio mortalità</t>
  </si>
  <si>
    <t>Chieti</t>
  </si>
  <si>
    <t>L'Aquila</t>
  </si>
  <si>
    <t>Pescara</t>
  </si>
  <si>
    <t>Teramo</t>
  </si>
  <si>
    <t>Matera</t>
  </si>
  <si>
    <t>Potenza</t>
  </si>
  <si>
    <t>Catanzaro</t>
  </si>
  <si>
    <t>Cosenza</t>
  </si>
  <si>
    <t>Crotone</t>
  </si>
  <si>
    <t>Reggio Calabria</t>
  </si>
  <si>
    <t>Vibo Valentia</t>
  </si>
  <si>
    <t>Avellino</t>
  </si>
  <si>
    <t>Benevento</t>
  </si>
  <si>
    <t>Caserta</t>
  </si>
  <si>
    <t>Napoli</t>
  </si>
  <si>
    <t>Salerno</t>
  </si>
  <si>
    <t>Bologna</t>
  </si>
  <si>
    <t>Ferrara</t>
  </si>
  <si>
    <t>Forlì-Cesena</t>
  </si>
  <si>
    <t>Modena</t>
  </si>
  <si>
    <t>Parma</t>
  </si>
  <si>
    <t>Piacenza</t>
  </si>
  <si>
    <t>Ravenna</t>
  </si>
  <si>
    <t>Reggio Emilia</t>
  </si>
  <si>
    <t>Rimini</t>
  </si>
  <si>
    <t>Gorizia</t>
  </si>
  <si>
    <t>Pordenone</t>
  </si>
  <si>
    <t>Trieste</t>
  </si>
  <si>
    <t>Udine</t>
  </si>
  <si>
    <t>Frosinone</t>
  </si>
  <si>
    <t>Latina</t>
  </si>
  <si>
    <t>Rieti</t>
  </si>
  <si>
    <t>Roma</t>
  </si>
  <si>
    <t>Viterbo</t>
  </si>
  <si>
    <t>Genova</t>
  </si>
  <si>
    <t>Imperia</t>
  </si>
  <si>
    <t>La Spezia</t>
  </si>
  <si>
    <t>Savona</t>
  </si>
  <si>
    <t>Bergamo</t>
  </si>
  <si>
    <t>Brescia</t>
  </si>
  <si>
    <t>Como</t>
  </si>
  <si>
    <t>Cremona</t>
  </si>
  <si>
    <t>Lecco</t>
  </si>
  <si>
    <t>Lodi</t>
  </si>
  <si>
    <t>Mantova</t>
  </si>
  <si>
    <t>Milano</t>
  </si>
  <si>
    <t>Monza e della Brianza</t>
  </si>
  <si>
    <t>Pavia</t>
  </si>
  <si>
    <t>Sondrio</t>
  </si>
  <si>
    <t>Varese</t>
  </si>
  <si>
    <t>Ancona</t>
  </si>
  <si>
    <t>Ascoli Piceno</t>
  </si>
  <si>
    <t>Fermo</t>
  </si>
  <si>
    <t>Macerata</t>
  </si>
  <si>
    <t>Pesaro-Urbino</t>
  </si>
  <si>
    <t>Campobasso</t>
  </si>
  <si>
    <t>Isernia</t>
  </si>
  <si>
    <t>Alessandria</t>
  </si>
  <si>
    <t>Asti</t>
  </si>
  <si>
    <t>Biella</t>
  </si>
  <si>
    <t>Cuneo</t>
  </si>
  <si>
    <t>Novara</t>
  </si>
  <si>
    <t>Torino</t>
  </si>
  <si>
    <t>Verbano-Cusio-Ossola</t>
  </si>
  <si>
    <t>Vercelli</t>
  </si>
  <si>
    <t>Bari</t>
  </si>
  <si>
    <t>Barletta-Andria-Trani</t>
  </si>
  <si>
    <t>Brindisi</t>
  </si>
  <si>
    <t>Foggia</t>
  </si>
  <si>
    <t>Lecce</t>
  </si>
  <si>
    <t>Taranto</t>
  </si>
  <si>
    <t>Cagliari</t>
  </si>
  <si>
    <t>Nuoro</t>
  </si>
  <si>
    <t>Oristano</t>
  </si>
  <si>
    <t>Sassari</t>
  </si>
  <si>
    <t>Agrigento</t>
  </si>
  <si>
    <t>Caltanissetta</t>
  </si>
  <si>
    <t>Catania</t>
  </si>
  <si>
    <t>Enna</t>
  </si>
  <si>
    <t>Messina</t>
  </si>
  <si>
    <t>Palermo</t>
  </si>
  <si>
    <t>Ragusa</t>
  </si>
  <si>
    <t>Siracusa</t>
  </si>
  <si>
    <t>Trapani</t>
  </si>
  <si>
    <t>Arezzo</t>
  </si>
  <si>
    <t>Firenze</t>
  </si>
  <si>
    <t>Grosseto</t>
  </si>
  <si>
    <t>Livorno</t>
  </si>
  <si>
    <t>Lucca</t>
  </si>
  <si>
    <t>Massa-Carrara</t>
  </si>
  <si>
    <t>Pisa</t>
  </si>
  <si>
    <t>Pistoia</t>
  </si>
  <si>
    <t>Prato</t>
  </si>
  <si>
    <t>Siena</t>
  </si>
  <si>
    <t>Bolzano</t>
  </si>
  <si>
    <t>Trento</t>
  </si>
  <si>
    <t>Perugia</t>
  </si>
  <si>
    <t>Terni</t>
  </si>
  <si>
    <t>Aosta</t>
  </si>
  <si>
    <t>Belluno</t>
  </si>
  <si>
    <t>Padova</t>
  </si>
  <si>
    <t>Rovigo</t>
  </si>
  <si>
    <t>Treviso</t>
  </si>
  <si>
    <t>Venezia</t>
  </si>
  <si>
    <t>Verona</t>
  </si>
  <si>
    <t>Vicenza</t>
  </si>
  <si>
    <t>Sud Sardegna</t>
  </si>
  <si>
    <t>Provincia</t>
  </si>
  <si>
    <t>SS 001 -  via Aurelia</t>
  </si>
  <si>
    <t>SS 067 -  Tosco Romagnola</t>
  </si>
  <si>
    <t>SS 016 -  Adriatica</t>
  </si>
  <si>
    <t>Investimento pedoni</t>
  </si>
  <si>
    <t>SS 249 -  Gardesana Orientale</t>
  </si>
  <si>
    <t>SS 145 -  Sorrentina</t>
  </si>
  <si>
    <t>SS 011 -  Padana Superiore</t>
  </si>
  <si>
    <t xml:space="preserve"> Nome strada</t>
  </si>
  <si>
    <t>Indice mortalità %</t>
  </si>
  <si>
    <t>Indice gravità %</t>
  </si>
  <si>
    <t>Incidenti totali</t>
  </si>
  <si>
    <t>Nome strada</t>
  </si>
  <si>
    <t>-</t>
  </si>
  <si>
    <t>SS 006 -  via Casilina</t>
  </si>
  <si>
    <t>SS 008 bis -  via Ostiense</t>
  </si>
  <si>
    <t>SS 071 -  Umbro Casentinese Romagnola</t>
  </si>
  <si>
    <t>A 90 -  Grande Raccordo Anulare di Roma</t>
  </si>
  <si>
    <t>Tangenziale Est-Ovest Napoli</t>
  </si>
  <si>
    <t>Incidenza % incid. 2 ruote</t>
  </si>
  <si>
    <t>Incidenze % per categoria di veicolo - Autostrade e similari</t>
  </si>
  <si>
    <t>Incidenze % per categoria di veicolo - Strade extraurbane</t>
  </si>
  <si>
    <t>N.Incidenti</t>
  </si>
  <si>
    <t>N.Morti</t>
  </si>
  <si>
    <t>Incidenza % 2019</t>
  </si>
  <si>
    <t>Var% 19/10</t>
  </si>
  <si>
    <t>Var% 19/18</t>
  </si>
  <si>
    <t>Incidentalità per modalità di trasporto - Anno 2019</t>
  </si>
  <si>
    <t>Localizzazione degli incidenti stradali. Anno 2019</t>
  </si>
  <si>
    <t xml:space="preserve">N.B. il numero totale di incidenti differisce dallo stesso delle altre tabelle prive di ripartizione geografica,perché al netto di imprecisati e male attribuiti </t>
  </si>
  <si>
    <t>Il rischio di incidente ed il rischio di mortalità sono calcolati come rapporto tra il corrispondente indice di ciascuna Provincia ed il valore medio nazionale dell’indice stesso</t>
  </si>
  <si>
    <t>SS 018 -  Tirrena-Inferiore</t>
  </si>
  <si>
    <t>SS 002 -  via Cassia</t>
  </si>
  <si>
    <t xml:space="preserve">Incidenti 2 ruote moto </t>
  </si>
  <si>
    <t>SS 248 -  Schiavonesca Marosticana</t>
  </si>
  <si>
    <t>Incidenti biciclette</t>
  </si>
  <si>
    <t>SS 005 -  via Tiburtina Valeria</t>
  </si>
  <si>
    <t>SS 270 -  dell'Ischia Verde</t>
  </si>
  <si>
    <t>SS 227 -  di Portofino</t>
  </si>
  <si>
    <t>A 50 -  Tangenziale Ovest Milano</t>
  </si>
  <si>
    <t>SS 671 -  della Val Seriana</t>
  </si>
  <si>
    <t>A 07 -  Milano-Genova</t>
  </si>
  <si>
    <t>SS 233 -  Varesina</t>
  </si>
  <si>
    <t>SS 435 -  Lucchese</t>
  </si>
  <si>
    <t>SS 013 -  Pontebbana</t>
  </si>
  <si>
    <t>SS 439 -  Sarzanese Valdera</t>
  </si>
  <si>
    <t>SS 207 -  Nettunense</t>
  </si>
  <si>
    <t>SS 009 -  via Emilia</t>
  </si>
  <si>
    <t>SS 345 -  delle Tre Valli</t>
  </si>
  <si>
    <t>SS 069 -  di Val d'Arno</t>
  </si>
  <si>
    <t>Incidenza % incid. biciclette</t>
  </si>
  <si>
    <t>Incidenza % investimento pedoni</t>
  </si>
  <si>
    <t>Fonte: ACI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</si>
</sst>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5" x14ac:knownFonts="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b/>
      <sz val="12"/>
      <color theme="1"/>
      <name val="Times New Roman"/>
      <family val="1"/>
    </font>
    <font>
      <sz val="8"/>
      <color theme="1"/>
      <name val="Times New Roman"/>
      <family val="1"/>
    </font>
    <font>
      <b/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0"/>
      <color indexed="8"/>
      <name val="Arial"/>
      <family val="2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2"/>
      <name val="Times New Roman"/>
      <family val="1"/>
    </font>
    <font>
      <sz val="10"/>
      <color rgb="FFFF0000"/>
      <name val="Times New Roman"/>
      <family val="1"/>
    </font>
    <font>
      <sz val="10"/>
      <color theme="1"/>
      <name val="Times New Roman"/>
      <family val="1"/>
    </font>
    <font>
      <b/>
      <sz val="10"/>
      <color rgb="FF000000"/>
      <name val="Times New Roman"/>
      <family val="1"/>
    </font>
    <font>
      <b/>
      <sz val="10"/>
      <color rgb="FFFF0000"/>
      <name val="Times New Roman"/>
      <family val="1"/>
    </font>
    <font>
      <b/>
      <sz val="10"/>
      <color theme="1"/>
      <name val="Times New Roman"/>
      <family val="1"/>
    </font>
    <font>
      <sz val="9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11"/>
      <color theme="1"/>
      <name val="Times New Roman"/>
      <family val="1"/>
    </font>
    <font>
      <b/>
      <sz val="9"/>
      <name val="Times New Roman"/>
      <family val="1"/>
    </font>
    <font>
      <sz val="12"/>
      <name val="Arial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7" fillId="0" borderId="0"/>
    <xf numFmtId="0" fontId="10" fillId="0" borderId="0"/>
    <xf numFmtId="9" fontId="10" fillId="0" borderId="0" applyFont="0" applyFill="0" applyBorder="0" applyAlignment="0" applyProtection="0"/>
    <xf numFmtId="9" fontId="24" fillId="0" borderId="0" applyFont="0" applyFill="0" applyBorder="0" applyAlignment="0" applyProtection="0"/>
  </cellStyleXfs>
  <cellXfs count="9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3" fontId="2" fillId="0" borderId="1" xfId="0" applyNumberFormat="1" applyFont="1" applyBorder="1"/>
    <xf numFmtId="2" fontId="2" fillId="0" borderId="1" xfId="0" applyNumberFormat="1" applyFont="1" applyBorder="1"/>
    <xf numFmtId="0" fontId="1" fillId="0" borderId="1" xfId="0" applyFont="1" applyBorder="1" applyAlignment="1">
      <alignment horizontal="center"/>
    </xf>
    <xf numFmtId="3" fontId="1" fillId="0" borderId="1" xfId="0" applyNumberFormat="1" applyFont="1" applyBorder="1"/>
    <xf numFmtId="2" fontId="1" fillId="0" borderId="1" xfId="0" applyNumberFormat="1" applyFont="1" applyBorder="1"/>
    <xf numFmtId="4" fontId="1" fillId="0" borderId="1" xfId="0" applyNumberFormat="1" applyFont="1" applyBorder="1"/>
    <xf numFmtId="0" fontId="4" fillId="0" borderId="0" xfId="0" applyFont="1" applyAlignment="1"/>
    <xf numFmtId="2" fontId="2" fillId="0" borderId="0" xfId="0" applyNumberFormat="1" applyFont="1" applyFill="1" applyBorder="1"/>
    <xf numFmtId="0" fontId="8" fillId="2" borderId="1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left"/>
    </xf>
    <xf numFmtId="3" fontId="9" fillId="0" borderId="1" xfId="1" applyNumberFormat="1" applyFont="1" applyFill="1" applyBorder="1" applyAlignment="1">
      <alignment horizontal="right"/>
    </xf>
    <xf numFmtId="10" fontId="9" fillId="0" borderId="1" xfId="1" applyNumberFormat="1" applyFont="1" applyFill="1" applyBorder="1" applyAlignment="1">
      <alignment horizontal="right"/>
    </xf>
    <xf numFmtId="0" fontId="8" fillId="0" borderId="1" xfId="1" applyFont="1" applyFill="1" applyBorder="1" applyAlignment="1">
      <alignment horizontal="center"/>
    </xf>
    <xf numFmtId="3" fontId="8" fillId="0" borderId="1" xfId="1" applyNumberFormat="1" applyFont="1" applyFill="1" applyBorder="1" applyAlignment="1">
      <alignment horizontal="right"/>
    </xf>
    <xf numFmtId="10" fontId="8" fillId="0" borderId="1" xfId="1" applyNumberFormat="1" applyFont="1" applyFill="1" applyBorder="1" applyAlignment="1">
      <alignment horizontal="right"/>
    </xf>
    <xf numFmtId="0" fontId="8" fillId="2" borderId="1" xfId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left"/>
    </xf>
    <xf numFmtId="10" fontId="0" fillId="0" borderId="0" xfId="0" applyNumberFormat="1"/>
    <xf numFmtId="0" fontId="8" fillId="2" borderId="6" xfId="1" applyFont="1" applyFill="1" applyBorder="1" applyAlignment="1">
      <alignment horizontal="center" vertical="center"/>
    </xf>
    <xf numFmtId="10" fontId="14" fillId="0" borderId="1" xfId="0" applyNumberFormat="1" applyFont="1" applyBorder="1" applyAlignment="1">
      <alignment horizontal="right"/>
    </xf>
    <xf numFmtId="0" fontId="17" fillId="0" borderId="1" xfId="0" applyFont="1" applyBorder="1"/>
    <xf numFmtId="0" fontId="14" fillId="0" borderId="1" xfId="0" applyFont="1" applyBorder="1"/>
    <xf numFmtId="0" fontId="0" fillId="0" borderId="0" xfId="0" applyBorder="1"/>
    <xf numFmtId="10" fontId="14" fillId="0" borderId="0" xfId="0" applyNumberFormat="1" applyFont="1" applyFill="1" applyBorder="1"/>
    <xf numFmtId="3" fontId="14" fillId="0" borderId="1" xfId="0" applyNumberFormat="1" applyFont="1" applyBorder="1" applyAlignment="1">
      <alignment horizontal="right"/>
    </xf>
    <xf numFmtId="3" fontId="17" fillId="0" borderId="1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/>
    <xf numFmtId="0" fontId="14" fillId="0" borderId="0" xfId="0" applyFont="1"/>
    <xf numFmtId="0" fontId="20" fillId="0" borderId="0" xfId="2" applyFont="1"/>
    <xf numFmtId="0" fontId="20" fillId="0" borderId="1" xfId="2" applyFont="1" applyBorder="1" applyAlignment="1">
      <alignment horizontal="center"/>
    </xf>
    <xf numFmtId="0" fontId="20" fillId="0" borderId="1" xfId="2" applyFont="1" applyBorder="1"/>
    <xf numFmtId="3" fontId="20" fillId="0" borderId="1" xfId="2" applyNumberFormat="1" applyFont="1" applyBorder="1"/>
    <xf numFmtId="3" fontId="19" fillId="0" borderId="1" xfId="2" applyNumberFormat="1" applyFont="1" applyBorder="1"/>
    <xf numFmtId="0" fontId="19" fillId="0" borderId="1" xfId="2" applyFont="1" applyBorder="1"/>
    <xf numFmtId="3" fontId="20" fillId="0" borderId="0" xfId="2" applyNumberFormat="1" applyFont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/>
    <xf numFmtId="4" fontId="1" fillId="0" borderId="1" xfId="0" applyNumberFormat="1" applyFont="1" applyFill="1" applyBorder="1"/>
    <xf numFmtId="3" fontId="1" fillId="0" borderId="1" xfId="0" applyNumberFormat="1" applyFont="1" applyFill="1" applyBorder="1"/>
    <xf numFmtId="2" fontId="1" fillId="0" borderId="1" xfId="0" applyNumberFormat="1" applyFont="1" applyFill="1" applyBorder="1"/>
    <xf numFmtId="0" fontId="5" fillId="0" borderId="0" xfId="0" applyFont="1"/>
    <xf numFmtId="0" fontId="2" fillId="0" borderId="1" xfId="0" applyFont="1" applyFill="1" applyBorder="1"/>
    <xf numFmtId="4" fontId="2" fillId="0" borderId="1" xfId="0" applyNumberFormat="1" applyFont="1" applyFill="1" applyBorder="1"/>
    <xf numFmtId="3" fontId="2" fillId="0" borderId="1" xfId="0" applyNumberFormat="1" applyFont="1" applyFill="1" applyBorder="1"/>
    <xf numFmtId="2" fontId="2" fillId="0" borderId="1" xfId="0" applyNumberFormat="1" applyFont="1" applyFill="1" applyBorder="1"/>
    <xf numFmtId="0" fontId="0" fillId="0" borderId="0" xfId="0" applyFill="1"/>
    <xf numFmtId="0" fontId="19" fillId="0" borderId="1" xfId="2" quotePrefix="1" applyFont="1" applyBorder="1" applyAlignment="1">
      <alignment horizontal="center" vertical="center" wrapText="1"/>
    </xf>
    <xf numFmtId="0" fontId="10" fillId="0" borderId="0" xfId="2"/>
    <xf numFmtId="0" fontId="23" fillId="0" borderId="0" xfId="2" applyFont="1"/>
    <xf numFmtId="0" fontId="20" fillId="0" borderId="1" xfId="2" applyFont="1" applyBorder="1" applyAlignment="1">
      <alignment horizontal="left"/>
    </xf>
    <xf numFmtId="164" fontId="20" fillId="0" borderId="1" xfId="2" applyNumberFormat="1" applyFont="1" applyBorder="1"/>
    <xf numFmtId="0" fontId="9" fillId="0" borderId="0" xfId="1" applyFont="1" applyFill="1" applyBorder="1" applyAlignment="1">
      <alignment horizontal="center"/>
    </xf>
    <xf numFmtId="2" fontId="14" fillId="0" borderId="1" xfId="0" applyNumberFormat="1" applyFont="1" applyBorder="1" applyAlignment="1">
      <alignment horizontal="right"/>
    </xf>
    <xf numFmtId="2" fontId="17" fillId="0" borderId="1" xfId="0" applyNumberFormat="1" applyFont="1" applyBorder="1" applyAlignment="1">
      <alignment horizontal="right"/>
    </xf>
    <xf numFmtId="0" fontId="19" fillId="0" borderId="1" xfId="2" applyFont="1" applyBorder="1" applyAlignment="1">
      <alignment horizontal="center" vertical="center" wrapText="1"/>
    </xf>
    <xf numFmtId="0" fontId="19" fillId="0" borderId="1" xfId="2" applyFont="1" applyBorder="1" applyAlignment="1">
      <alignment horizontal="center" vertical="center"/>
    </xf>
    <xf numFmtId="4" fontId="2" fillId="0" borderId="1" xfId="0" applyNumberFormat="1" applyFont="1" applyBorder="1"/>
    <xf numFmtId="0" fontId="22" fillId="0" borderId="0" xfId="2" applyFont="1" applyBorder="1" applyAlignment="1">
      <alignment horizontal="center" vertical="center" wrapText="1"/>
    </xf>
    <xf numFmtId="1" fontId="18" fillId="0" borderId="0" xfId="2" quotePrefix="1" applyNumberFormat="1" applyFont="1" applyBorder="1" applyAlignment="1">
      <alignment horizontal="right"/>
    </xf>
    <xf numFmtId="2" fontId="18" fillId="0" borderId="0" xfId="2" applyNumberFormat="1" applyFont="1" applyBorder="1"/>
    <xf numFmtId="2" fontId="18" fillId="0" borderId="0" xfId="2" applyNumberFormat="1" applyFont="1" applyBorder="1" applyAlignment="1">
      <alignment horizontal="right"/>
    </xf>
    <xf numFmtId="164" fontId="14" fillId="0" borderId="1" xfId="4" applyNumberFormat="1" applyFont="1" applyBorder="1"/>
    <xf numFmtId="2" fontId="11" fillId="0" borderId="1" xfId="0" applyNumberFormat="1" applyFont="1" applyBorder="1" applyAlignment="1">
      <alignment horizontal="right"/>
    </xf>
    <xf numFmtId="2" fontId="13" fillId="0" borderId="1" xfId="0" applyNumberFormat="1" applyFont="1" applyBorder="1" applyAlignment="1">
      <alignment horizontal="right"/>
    </xf>
    <xf numFmtId="2" fontId="20" fillId="0" borderId="1" xfId="0" applyNumberFormat="1" applyFont="1" applyBorder="1" applyAlignment="1">
      <alignment horizontal="right"/>
    </xf>
    <xf numFmtId="2" fontId="15" fillId="0" borderId="1" xfId="0" applyNumberFormat="1" applyFont="1" applyBorder="1" applyAlignment="1">
      <alignment horizontal="right"/>
    </xf>
    <xf numFmtId="2" fontId="16" fillId="0" borderId="1" xfId="0" applyNumberFormat="1" applyFont="1" applyBorder="1" applyAlignment="1">
      <alignment horizontal="right"/>
    </xf>
    <xf numFmtId="0" fontId="19" fillId="0" borderId="1" xfId="2" applyFont="1" applyBorder="1" applyAlignment="1">
      <alignment horizontal="center" vertical="center" wrapText="1"/>
    </xf>
    <xf numFmtId="0" fontId="2" fillId="0" borderId="0" xfId="0" applyFont="1" applyFill="1" applyBorder="1"/>
    <xf numFmtId="0" fontId="9" fillId="0" borderId="0" xfId="1" applyFont="1" applyFill="1" applyBorder="1" applyAlignment="1">
      <alignment horizontal="left"/>
    </xf>
    <xf numFmtId="0" fontId="9" fillId="0" borderId="8" xfId="1" applyFont="1" applyFill="1" applyBorder="1" applyAlignment="1">
      <alignment horizontal="left"/>
    </xf>
    <xf numFmtId="0" fontId="14" fillId="0" borderId="0" xfId="0" applyFont="1" applyFill="1" applyBorder="1"/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8" fillId="2" borderId="1" xfId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17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/>
    </xf>
    <xf numFmtId="0" fontId="18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/>
    </xf>
    <xf numFmtId="0" fontId="19" fillId="0" borderId="6" xfId="2" applyFont="1" applyBorder="1" applyAlignment="1">
      <alignment horizontal="center" vertical="center"/>
    </xf>
    <xf numFmtId="0" fontId="19" fillId="0" borderId="7" xfId="2" applyFont="1" applyBorder="1" applyAlignment="1">
      <alignment horizontal="center" vertical="center"/>
    </xf>
    <xf numFmtId="0" fontId="19" fillId="0" borderId="1" xfId="2" applyFont="1" applyBorder="1" applyAlignment="1">
      <alignment horizontal="center" vertical="center" wrapText="1"/>
    </xf>
    <xf numFmtId="0" fontId="19" fillId="0" borderId="1" xfId="2" applyFont="1" applyBorder="1" applyAlignment="1">
      <alignment horizontal="center" vertical="center"/>
    </xf>
    <xf numFmtId="0" fontId="19" fillId="0" borderId="6" xfId="2" applyFont="1" applyBorder="1" applyAlignment="1">
      <alignment horizontal="center" vertical="center" wrapText="1"/>
    </xf>
    <xf numFmtId="0" fontId="19" fillId="0" borderId="7" xfId="2" applyFont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/>
    </xf>
    <xf numFmtId="0" fontId="17" fillId="0" borderId="1" xfId="0" applyFont="1" applyFill="1" applyBorder="1" applyAlignment="1">
      <alignment horizontal="center"/>
    </xf>
  </cellXfs>
  <cellStyles count="5">
    <cellStyle name="Normale" xfId="0" builtinId="0"/>
    <cellStyle name="Normale 2" xfId="2"/>
    <cellStyle name="Normale_TipoVeiA-TipoVeiB (IM)" xfId="1"/>
    <cellStyle name="Percentuale" xfId="4" builtinId="5"/>
    <cellStyle name="Percentuale 2" xfId="3"/>
  </cellStyles>
  <dxfs count="3"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</dxf>
    <dxf>
      <font>
        <condense val="0"/>
        <extend val="0"/>
        <color rgb="FF9C0006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latin typeface="Times New Roman" pitchFamily="18" charset="0"/>
                <a:cs typeface="Times New Roman" pitchFamily="18" charset="0"/>
              </a:defRPr>
            </a:pPr>
            <a:r>
              <a:rPr lang="en-US" sz="1400">
                <a:latin typeface="Times New Roman" pitchFamily="18" charset="0"/>
                <a:cs typeface="Times New Roman" pitchFamily="18" charset="0"/>
              </a:rPr>
              <a:t>Distribuzione</a:t>
            </a:r>
            <a:r>
              <a:rPr lang="en-US" sz="1400" baseline="0">
                <a:latin typeface="Times New Roman" pitchFamily="18" charset="0"/>
                <a:cs typeface="Times New Roman" pitchFamily="18" charset="0"/>
              </a:rPr>
              <a:t> dei morti per modalità di trasporto - Anno 2019</a:t>
            </a:r>
            <a:endParaRPr lang="en-US" sz="1400">
              <a:latin typeface="Times New Roman" pitchFamily="18" charset="0"/>
              <a:cs typeface="Times New Roman" pitchFamily="18" charset="0"/>
            </a:endParaRPr>
          </a:p>
        </c:rich>
      </c:tx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'Incid tipo veic'!$F$2:$G$2</c:f>
              <c:strCache>
                <c:ptCount val="1"/>
                <c:pt idx="0">
                  <c:v>Morti</c:v>
                </c:pt>
              </c:strCache>
            </c:strRef>
          </c:tx>
          <c:explosion val="25"/>
          <c:dPt>
            <c:idx val="8"/>
            <c:bubble3D val="0"/>
            <c:spPr>
              <a:solidFill>
                <a:srgbClr val="00B050"/>
              </a:solidFill>
            </c:spPr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>
                    <a:latin typeface="Times New Roman" pitchFamily="18" charset="0"/>
                    <a:cs typeface="Times New Roman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'Incid tipo veic'!$A$4:$A$12</c:f>
              <c:strCache>
                <c:ptCount val="9"/>
                <c:pt idx="0">
                  <c:v>Autovetture</c:v>
                </c:pt>
                <c:pt idx="1">
                  <c:v>Autobus</c:v>
                </c:pt>
                <c:pt idx="2">
                  <c:v>Veicoli merci</c:v>
                </c:pt>
                <c:pt idx="3">
                  <c:v>Biciclette</c:v>
                </c:pt>
                <c:pt idx="4">
                  <c:v>Ciclomotori</c:v>
                </c:pt>
                <c:pt idx="5">
                  <c:v>Motocicli</c:v>
                </c:pt>
                <c:pt idx="6">
                  <c:v>Quadriciclo</c:v>
                </c:pt>
                <c:pt idx="7">
                  <c:v>Altri veicoli</c:v>
                </c:pt>
                <c:pt idx="8">
                  <c:v>Pedoni</c:v>
                </c:pt>
              </c:strCache>
            </c:strRef>
          </c:cat>
          <c:val>
            <c:numRef>
              <c:f>'Incid tipo veic'!$G$4:$G$12</c:f>
              <c:numCache>
                <c:formatCode>0.00%</c:formatCode>
                <c:ptCount val="9"/>
                <c:pt idx="0">
                  <c:v>0.55767700875099446</c:v>
                </c:pt>
                <c:pt idx="1">
                  <c:v>7.955449482895784E-4</c:v>
                </c:pt>
                <c:pt idx="2">
                  <c:v>8.5123309466984889E-2</c:v>
                </c:pt>
                <c:pt idx="3">
                  <c:v>4.2163882259347654E-2</c:v>
                </c:pt>
                <c:pt idx="4">
                  <c:v>1.1137629276054098E-2</c:v>
                </c:pt>
                <c:pt idx="5">
                  <c:v>0.19331742243436753</c:v>
                </c:pt>
                <c:pt idx="6">
                  <c:v>1.5910898965791568E-3</c:v>
                </c:pt>
                <c:pt idx="7">
                  <c:v>1.6706443914081145E-2</c:v>
                </c:pt>
                <c:pt idx="8">
                  <c:v>9.148766905330151E-2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overlay val="0"/>
      <c:txPr>
        <a:bodyPr/>
        <a:lstStyle/>
        <a:p>
          <a:pPr rtl="0">
            <a:defRPr>
              <a:latin typeface="Times New Roman" pitchFamily="18" charset="0"/>
              <a:cs typeface="Times New Roman" pitchFamily="18" charset="0"/>
            </a:defRPr>
          </a:pPr>
          <a:endParaRPr lang="it-IT"/>
        </a:p>
      </c:txPr>
    </c:legend>
    <c:plotVisOnly val="1"/>
    <c:dispBlanksAs val="zero"/>
    <c:showDLblsOverMax val="0"/>
  </c:chart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76200</xdr:rowOff>
    </xdr:from>
    <xdr:to>
      <xdr:col>7</xdr:col>
      <xdr:colOff>441960</xdr:colOff>
      <xdr:row>31</xdr:row>
      <xdr:rowOff>7620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6"/>
  <sheetViews>
    <sheetView workbookViewId="0">
      <selection activeCell="A15" sqref="A15"/>
    </sheetView>
  </sheetViews>
  <sheetFormatPr defaultRowHeight="14.3" x14ac:dyDescent="0.25"/>
  <cols>
    <col min="1" max="1" width="11.75" bestFit="1" customWidth="1"/>
    <col min="2" max="2" width="15.375" bestFit="1" customWidth="1"/>
    <col min="3" max="4" width="10.875" bestFit="1" customWidth="1"/>
  </cols>
  <sheetData>
    <row r="2" spans="1:4" ht="15.65" x14ac:dyDescent="0.25">
      <c r="A2" s="77" t="s">
        <v>47</v>
      </c>
      <c r="B2" s="78"/>
      <c r="C2" s="78"/>
      <c r="D2" s="79"/>
    </row>
    <row r="3" spans="1:4" ht="14.95" x14ac:dyDescent="0.25">
      <c r="A3" s="18" t="s">
        <v>48</v>
      </c>
      <c r="B3" s="21" t="s">
        <v>222</v>
      </c>
      <c r="C3" s="21" t="s">
        <v>223</v>
      </c>
      <c r="D3" s="21" t="s">
        <v>224</v>
      </c>
    </row>
    <row r="4" spans="1:4" ht="14.95" x14ac:dyDescent="0.25">
      <c r="A4" s="12" t="s">
        <v>37</v>
      </c>
      <c r="B4" s="67">
        <v>55.77</v>
      </c>
      <c r="C4" s="68">
        <v>-22.11</v>
      </c>
      <c r="D4" s="57">
        <v>2.19</v>
      </c>
    </row>
    <row r="5" spans="1:4" ht="14.95" x14ac:dyDescent="0.25">
      <c r="A5" s="12" t="s">
        <v>38</v>
      </c>
      <c r="B5" s="67">
        <v>0.08</v>
      </c>
      <c r="C5" s="57">
        <v>-80</v>
      </c>
      <c r="D5" s="57">
        <v>-50</v>
      </c>
    </row>
    <row r="6" spans="1:4" ht="14.95" x14ac:dyDescent="0.25">
      <c r="A6" s="12" t="s">
        <v>39</v>
      </c>
      <c r="B6" s="67">
        <v>8.51</v>
      </c>
      <c r="C6" s="69">
        <v>-10.83</v>
      </c>
      <c r="D6" s="57">
        <v>-21.32</v>
      </c>
    </row>
    <row r="7" spans="1:4" ht="14.95" x14ac:dyDescent="0.25">
      <c r="A7" s="12" t="s">
        <v>40</v>
      </c>
      <c r="B7" s="67">
        <v>4.22</v>
      </c>
      <c r="C7" s="68">
        <v>-15.87</v>
      </c>
      <c r="D7" s="69">
        <v>35.9</v>
      </c>
    </row>
    <row r="8" spans="1:4" ht="14.95" x14ac:dyDescent="0.25">
      <c r="A8" s="12" t="s">
        <v>41</v>
      </c>
      <c r="B8" s="67">
        <v>1.1100000000000001</v>
      </c>
      <c r="C8" s="68">
        <v>-68.180000000000007</v>
      </c>
      <c r="D8" s="57">
        <v>-56.25</v>
      </c>
    </row>
    <row r="9" spans="1:4" ht="14.95" x14ac:dyDescent="0.25">
      <c r="A9" s="12" t="s">
        <v>42</v>
      </c>
      <c r="B9" s="67">
        <v>19.329999999999998</v>
      </c>
      <c r="C9" s="68">
        <v>-29.15</v>
      </c>
      <c r="D9" s="68">
        <v>-0.82</v>
      </c>
    </row>
    <row r="10" spans="1:4" ht="14.95" x14ac:dyDescent="0.25">
      <c r="A10" s="12" t="s">
        <v>49</v>
      </c>
      <c r="B10" s="67">
        <v>0.16</v>
      </c>
      <c r="C10" s="68">
        <v>-33.33</v>
      </c>
      <c r="D10" s="69" t="s">
        <v>211</v>
      </c>
    </row>
    <row r="11" spans="1:4" ht="14.95" x14ac:dyDescent="0.25">
      <c r="A11" s="12" t="s">
        <v>44</v>
      </c>
      <c r="B11" s="67">
        <v>1.67</v>
      </c>
      <c r="C11" s="57">
        <v>90.91</v>
      </c>
      <c r="D11" s="69">
        <v>-68.66</v>
      </c>
    </row>
    <row r="12" spans="1:4" ht="14.95" x14ac:dyDescent="0.25">
      <c r="A12" s="12" t="s">
        <v>45</v>
      </c>
      <c r="B12" s="67">
        <v>9.15</v>
      </c>
      <c r="C12" s="68">
        <v>-30.3</v>
      </c>
      <c r="D12" s="57">
        <v>-16.059999999999999</v>
      </c>
    </row>
    <row r="13" spans="1:4" ht="14.95" x14ac:dyDescent="0.25">
      <c r="A13" s="19" t="s">
        <v>46</v>
      </c>
      <c r="B13" s="70">
        <v>100</v>
      </c>
      <c r="C13" s="71">
        <v>-24</v>
      </c>
      <c r="D13" s="58">
        <v>-6.47</v>
      </c>
    </row>
    <row r="15" spans="1:4" ht="14.95" x14ac:dyDescent="0.25">
      <c r="A15" s="74" t="s">
        <v>250</v>
      </c>
    </row>
    <row r="16" spans="1:4" ht="14.95" x14ac:dyDescent="0.25">
      <c r="B16" s="20"/>
    </row>
  </sheetData>
  <mergeCells count="1">
    <mergeCell ref="A2:D2"/>
  </mergeCells>
  <conditionalFormatting sqref="H15">
    <cfRule type="cellIs" dxfId="2" priority="4" operator="lessThan">
      <formula>0</formula>
    </cfRule>
  </conditionalFormatting>
  <conditionalFormatting sqref="C4:D13">
    <cfRule type="cellIs" dxfId="1" priority="2" operator="lessThan">
      <formula>0</formula>
    </cfRule>
  </conditionalFormatting>
  <conditionalFormatting sqref="B4:D13">
    <cfRule type="cellIs" dxfId="0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workbookViewId="0"/>
  </sheetViews>
  <sheetFormatPr defaultRowHeight="14.3" x14ac:dyDescent="0.25"/>
  <cols>
    <col min="1" max="1" width="13.875" bestFit="1" customWidth="1"/>
    <col min="2" max="2" width="33.375" bestFit="1" customWidth="1"/>
    <col min="5" max="5" width="11.875" customWidth="1"/>
    <col min="7" max="7" width="32" bestFit="1" customWidth="1"/>
  </cols>
  <sheetData>
    <row r="1" spans="1:5" ht="38.25" x14ac:dyDescent="0.25">
      <c r="A1" s="72" t="s">
        <v>198</v>
      </c>
      <c r="B1" s="72" t="s">
        <v>206</v>
      </c>
      <c r="C1" s="72" t="s">
        <v>233</v>
      </c>
      <c r="D1" s="72" t="s">
        <v>209</v>
      </c>
      <c r="E1" s="72" t="s">
        <v>248</v>
      </c>
    </row>
    <row r="2" spans="1:5" ht="14.95" x14ac:dyDescent="0.25">
      <c r="A2" s="24" t="s">
        <v>196</v>
      </c>
      <c r="B2" s="24" t="s">
        <v>232</v>
      </c>
      <c r="C2" s="24">
        <v>12</v>
      </c>
      <c r="D2" s="24">
        <v>57</v>
      </c>
      <c r="E2" s="66">
        <f t="shared" ref="E2:E18" si="0">C2/D2</f>
        <v>0.21052631578947367</v>
      </c>
    </row>
    <row r="3" spans="1:5" ht="14.95" x14ac:dyDescent="0.25">
      <c r="A3" s="24" t="s">
        <v>193</v>
      </c>
      <c r="B3" s="24" t="s">
        <v>232</v>
      </c>
      <c r="C3" s="24">
        <v>13</v>
      </c>
      <c r="D3" s="24">
        <v>64</v>
      </c>
      <c r="E3" s="66">
        <f t="shared" si="0"/>
        <v>0.203125</v>
      </c>
    </row>
    <row r="4" spans="1:5" ht="14.95" x14ac:dyDescent="0.25">
      <c r="A4" s="24" t="s">
        <v>145</v>
      </c>
      <c r="B4" s="24" t="s">
        <v>201</v>
      </c>
      <c r="C4" s="24">
        <v>20</v>
      </c>
      <c r="D4" s="24">
        <v>112</v>
      </c>
      <c r="E4" s="66">
        <f t="shared" si="0"/>
        <v>0.17857142857142858</v>
      </c>
    </row>
    <row r="5" spans="1:5" ht="14.95" x14ac:dyDescent="0.25">
      <c r="A5" s="24" t="s">
        <v>195</v>
      </c>
      <c r="B5" s="24" t="s">
        <v>203</v>
      </c>
      <c r="C5" s="24">
        <v>17</v>
      </c>
      <c r="D5" s="24">
        <v>103</v>
      </c>
      <c r="E5" s="66">
        <f t="shared" si="0"/>
        <v>0.1650485436893204</v>
      </c>
    </row>
    <row r="6" spans="1:5" ht="14.95" x14ac:dyDescent="0.25">
      <c r="A6" s="24" t="s">
        <v>140</v>
      </c>
      <c r="B6" s="24" t="s">
        <v>240</v>
      </c>
      <c r="C6" s="24">
        <v>14</v>
      </c>
      <c r="D6" s="24">
        <v>90</v>
      </c>
      <c r="E6" s="66">
        <f t="shared" si="0"/>
        <v>0.15555555555555556</v>
      </c>
    </row>
    <row r="7" spans="1:5" ht="14.95" x14ac:dyDescent="0.25">
      <c r="A7" s="24" t="s">
        <v>182</v>
      </c>
      <c r="B7" s="24" t="s">
        <v>241</v>
      </c>
      <c r="C7" s="24">
        <v>12</v>
      </c>
      <c r="D7" s="24">
        <v>83</v>
      </c>
      <c r="E7" s="66">
        <f t="shared" si="0"/>
        <v>0.14457831325301204</v>
      </c>
    </row>
    <row r="8" spans="1:5" ht="14.95" x14ac:dyDescent="0.25">
      <c r="A8" s="24" t="s">
        <v>125</v>
      </c>
      <c r="B8" s="24" t="s">
        <v>199</v>
      </c>
      <c r="C8" s="24">
        <v>13</v>
      </c>
      <c r="D8" s="24">
        <v>91</v>
      </c>
      <c r="E8" s="66">
        <f t="shared" si="0"/>
        <v>0.14285714285714285</v>
      </c>
    </row>
    <row r="9" spans="1:5" ht="14.95" x14ac:dyDescent="0.25">
      <c r="A9" s="24" t="s">
        <v>94</v>
      </c>
      <c r="B9" s="24" t="s">
        <v>201</v>
      </c>
      <c r="C9" s="24">
        <v>14</v>
      </c>
      <c r="D9" s="24">
        <v>102</v>
      </c>
      <c r="E9" s="66">
        <f t="shared" si="0"/>
        <v>0.13725490196078433</v>
      </c>
    </row>
    <row r="10" spans="1:5" ht="14.95" x14ac:dyDescent="0.25">
      <c r="A10" s="24" t="s">
        <v>195</v>
      </c>
      <c r="B10" s="24" t="s">
        <v>205</v>
      </c>
      <c r="C10" s="24">
        <v>12</v>
      </c>
      <c r="D10" s="24">
        <v>93</v>
      </c>
      <c r="E10" s="66">
        <f t="shared" si="0"/>
        <v>0.12903225806451613</v>
      </c>
    </row>
    <row r="11" spans="1:5" x14ac:dyDescent="0.25">
      <c r="A11" s="24" t="s">
        <v>109</v>
      </c>
      <c r="B11" s="24" t="s">
        <v>245</v>
      </c>
      <c r="C11" s="24">
        <v>10</v>
      </c>
      <c r="D11" s="24">
        <v>83</v>
      </c>
      <c r="E11" s="66">
        <f t="shared" si="0"/>
        <v>0.12048192771084337</v>
      </c>
    </row>
    <row r="12" spans="1:5" ht="14.95" x14ac:dyDescent="0.25">
      <c r="A12" s="24" t="s">
        <v>115</v>
      </c>
      <c r="B12" s="24" t="s">
        <v>201</v>
      </c>
      <c r="C12" s="24">
        <v>16</v>
      </c>
      <c r="D12" s="24">
        <v>142</v>
      </c>
      <c r="E12" s="66">
        <f t="shared" si="0"/>
        <v>0.11267605633802817</v>
      </c>
    </row>
    <row r="13" spans="1:5" ht="14.95" x14ac:dyDescent="0.25">
      <c r="A13" s="24" t="s">
        <v>123</v>
      </c>
      <c r="B13" s="24" t="s">
        <v>244</v>
      </c>
      <c r="C13" s="24">
        <v>10</v>
      </c>
      <c r="D13" s="24">
        <v>91</v>
      </c>
      <c r="E13" s="66">
        <f t="shared" si="0"/>
        <v>0.10989010989010989</v>
      </c>
    </row>
    <row r="14" spans="1:5" ht="14.95" x14ac:dyDescent="0.25">
      <c r="A14" s="24" t="s">
        <v>179</v>
      </c>
      <c r="B14" s="24" t="s">
        <v>243</v>
      </c>
      <c r="C14" s="24">
        <v>10</v>
      </c>
      <c r="D14" s="24">
        <v>94</v>
      </c>
      <c r="E14" s="66">
        <f t="shared" si="0"/>
        <v>0.10638297872340426</v>
      </c>
    </row>
    <row r="15" spans="1:5" ht="14.95" x14ac:dyDescent="0.25">
      <c r="A15" s="24" t="s">
        <v>128</v>
      </c>
      <c r="B15" s="24" t="s">
        <v>199</v>
      </c>
      <c r="C15" s="24">
        <v>21</v>
      </c>
      <c r="D15" s="24">
        <v>235</v>
      </c>
      <c r="E15" s="66">
        <f t="shared" si="0"/>
        <v>8.9361702127659579E-2</v>
      </c>
    </row>
    <row r="16" spans="1:5" ht="14.95" x14ac:dyDescent="0.25">
      <c r="A16" s="24" t="s">
        <v>193</v>
      </c>
      <c r="B16" s="24" t="s">
        <v>242</v>
      </c>
      <c r="C16" s="24">
        <v>11</v>
      </c>
      <c r="D16" s="24">
        <v>124</v>
      </c>
      <c r="E16" s="66">
        <f t="shared" si="0"/>
        <v>8.8709677419354843E-2</v>
      </c>
    </row>
    <row r="17" spans="1:5" ht="14.95" x14ac:dyDescent="0.25">
      <c r="A17" s="24" t="s">
        <v>126</v>
      </c>
      <c r="B17" s="24" t="s">
        <v>199</v>
      </c>
      <c r="C17" s="24">
        <v>12</v>
      </c>
      <c r="D17" s="24">
        <v>143</v>
      </c>
      <c r="E17" s="66">
        <f t="shared" si="0"/>
        <v>8.3916083916083919E-2</v>
      </c>
    </row>
    <row r="18" spans="1:5" ht="14.95" x14ac:dyDescent="0.25">
      <c r="A18" s="24" t="s">
        <v>106</v>
      </c>
      <c r="B18" s="24" t="s">
        <v>229</v>
      </c>
      <c r="C18" s="24">
        <v>12</v>
      </c>
      <c r="D18" s="24">
        <v>184</v>
      </c>
      <c r="E18" s="66">
        <f t="shared" si="0"/>
        <v>6.5217391304347824E-2</v>
      </c>
    </row>
    <row r="20" spans="1:5" ht="14.95" x14ac:dyDescent="0.25">
      <c r="A20" s="76" t="s">
        <v>250</v>
      </c>
    </row>
  </sheetData>
  <sortState ref="A2:E18">
    <sortCondition descending="1" ref="E2:E18"/>
  </sortState>
  <pageMargins left="0.7" right="0.7" top="0.75" bottom="0.75" header="0.3" footer="0.3"/>
  <pageSetup paperSize="9" orientation="portrait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workbookViewId="0"/>
  </sheetViews>
  <sheetFormatPr defaultColWidth="8.875" defaultRowHeight="12.9" x14ac:dyDescent="0.2"/>
  <cols>
    <col min="1" max="1" width="11.75" style="52" bestFit="1" customWidth="1"/>
    <col min="2" max="2" width="32.875" style="52" bestFit="1" customWidth="1"/>
    <col min="3" max="3" width="10.625" style="52" customWidth="1"/>
    <col min="4" max="4" width="10.875" style="52" customWidth="1"/>
    <col min="5" max="5" width="11.75" style="52" bestFit="1" customWidth="1"/>
    <col min="6" max="8" width="8.875" style="52"/>
    <col min="9" max="9" width="36.375" style="52" bestFit="1" customWidth="1"/>
    <col min="10" max="16384" width="8.875" style="52"/>
  </cols>
  <sheetData>
    <row r="1" spans="1:27" s="53" customFormat="1" ht="44.5" customHeight="1" x14ac:dyDescent="0.2">
      <c r="A1" s="60" t="s">
        <v>198</v>
      </c>
      <c r="B1" s="60" t="s">
        <v>210</v>
      </c>
      <c r="C1" s="51" t="s">
        <v>202</v>
      </c>
      <c r="D1" s="51" t="s">
        <v>209</v>
      </c>
      <c r="E1" s="59" t="s">
        <v>249</v>
      </c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</row>
    <row r="2" spans="1:27" s="53" customFormat="1" ht="14.95" x14ac:dyDescent="0.2">
      <c r="A2" s="54" t="s">
        <v>176</v>
      </c>
      <c r="B2" s="54" t="s">
        <v>247</v>
      </c>
      <c r="C2" s="35">
        <v>10</v>
      </c>
      <c r="D2" s="35">
        <v>53</v>
      </c>
      <c r="E2" s="55">
        <f>C2/D2</f>
        <v>0.18867924528301888</v>
      </c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</row>
    <row r="3" spans="1:27" s="53" customFormat="1" ht="14.95" x14ac:dyDescent="0.2">
      <c r="A3" s="54" t="s">
        <v>127</v>
      </c>
      <c r="B3" s="54" t="s">
        <v>199</v>
      </c>
      <c r="C3" s="35">
        <v>10</v>
      </c>
      <c r="D3" s="35">
        <v>61</v>
      </c>
      <c r="E3" s="55">
        <f t="shared" ref="E3:E15" si="0">C3/D3</f>
        <v>0.16393442622950818</v>
      </c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  <c r="Y3" s="52"/>
      <c r="Z3" s="52"/>
      <c r="AA3" s="52"/>
    </row>
    <row r="4" spans="1:27" s="53" customFormat="1" ht="14.95" x14ac:dyDescent="0.2">
      <c r="A4" s="54" t="s">
        <v>130</v>
      </c>
      <c r="B4" s="54" t="s">
        <v>246</v>
      </c>
      <c r="C4" s="35">
        <v>11</v>
      </c>
      <c r="D4" s="35">
        <v>72</v>
      </c>
      <c r="E4" s="55">
        <f t="shared" si="0"/>
        <v>0.15277777777777779</v>
      </c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</row>
    <row r="5" spans="1:27" s="53" customFormat="1" ht="14.95" x14ac:dyDescent="0.2">
      <c r="A5" s="54" t="s">
        <v>181</v>
      </c>
      <c r="B5" s="54" t="s">
        <v>200</v>
      </c>
      <c r="C5" s="35">
        <v>13</v>
      </c>
      <c r="D5" s="35">
        <v>93</v>
      </c>
      <c r="E5" s="55">
        <f t="shared" si="0"/>
        <v>0.13978494623655913</v>
      </c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</row>
    <row r="6" spans="1:27" s="53" customFormat="1" ht="14.95" x14ac:dyDescent="0.2">
      <c r="A6" s="54" t="s">
        <v>182</v>
      </c>
      <c r="B6" s="54" t="s">
        <v>241</v>
      </c>
      <c r="C6" s="35">
        <v>11</v>
      </c>
      <c r="D6" s="35">
        <v>83</v>
      </c>
      <c r="E6" s="55">
        <f t="shared" si="0"/>
        <v>0.13253012048192772</v>
      </c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</row>
    <row r="7" spans="1:27" s="53" customFormat="1" ht="14.95" x14ac:dyDescent="0.2">
      <c r="A7" s="54" t="s">
        <v>176</v>
      </c>
      <c r="B7" s="54" t="s">
        <v>200</v>
      </c>
      <c r="C7" s="35">
        <v>11</v>
      </c>
      <c r="D7" s="35">
        <v>99</v>
      </c>
      <c r="E7" s="55">
        <f t="shared" si="0"/>
        <v>0.1111111111111111</v>
      </c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  <c r="Z7" s="52"/>
      <c r="AA7" s="52"/>
    </row>
    <row r="8" spans="1:27" s="53" customFormat="1" ht="14.95" x14ac:dyDescent="0.2">
      <c r="A8" s="54" t="s">
        <v>125</v>
      </c>
      <c r="B8" s="54" t="s">
        <v>199</v>
      </c>
      <c r="C8" s="35">
        <v>10</v>
      </c>
      <c r="D8" s="35">
        <v>91</v>
      </c>
      <c r="E8" s="55">
        <f t="shared" si="0"/>
        <v>0.10989010989010989</v>
      </c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</row>
    <row r="9" spans="1:27" s="53" customFormat="1" ht="14.95" x14ac:dyDescent="0.2">
      <c r="A9" s="54" t="s">
        <v>123</v>
      </c>
      <c r="B9" s="54" t="s">
        <v>234</v>
      </c>
      <c r="C9" s="35">
        <v>13</v>
      </c>
      <c r="D9" s="35">
        <v>120</v>
      </c>
      <c r="E9" s="55">
        <f t="shared" si="0"/>
        <v>0.10833333333333334</v>
      </c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2"/>
      <c r="Z9" s="52"/>
      <c r="AA9" s="52"/>
    </row>
    <row r="10" spans="1:27" s="53" customFormat="1" ht="15.65" customHeight="1" x14ac:dyDescent="0.2">
      <c r="A10" s="54" t="s">
        <v>195</v>
      </c>
      <c r="B10" s="54" t="s">
        <v>203</v>
      </c>
      <c r="C10" s="35">
        <v>11</v>
      </c>
      <c r="D10" s="35">
        <v>103</v>
      </c>
      <c r="E10" s="55">
        <f t="shared" si="0"/>
        <v>0.10679611650485436</v>
      </c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2"/>
      <c r="AA10" s="52"/>
    </row>
    <row r="11" spans="1:27" s="53" customFormat="1" ht="14.95" x14ac:dyDescent="0.2">
      <c r="A11" s="54" t="s">
        <v>123</v>
      </c>
      <c r="B11" s="54" t="s">
        <v>212</v>
      </c>
      <c r="C11" s="35">
        <v>19</v>
      </c>
      <c r="D11" s="35">
        <v>180</v>
      </c>
      <c r="E11" s="55">
        <f t="shared" si="0"/>
        <v>0.10555555555555556</v>
      </c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2"/>
      <c r="W11" s="52"/>
      <c r="X11" s="52"/>
      <c r="Y11" s="52"/>
      <c r="Z11" s="52"/>
      <c r="AA11" s="52"/>
    </row>
    <row r="12" spans="1:27" ht="14.95" customHeight="1" x14ac:dyDescent="0.2">
      <c r="A12" s="54" t="s">
        <v>123</v>
      </c>
      <c r="B12" s="54" t="s">
        <v>230</v>
      </c>
      <c r="C12" s="35">
        <v>10</v>
      </c>
      <c r="D12" s="35">
        <v>106</v>
      </c>
      <c r="E12" s="55">
        <f t="shared" si="0"/>
        <v>9.4339622641509441E-2</v>
      </c>
    </row>
    <row r="13" spans="1:27" ht="14.95" customHeight="1" x14ac:dyDescent="0.2">
      <c r="A13" s="54" t="s">
        <v>128</v>
      </c>
      <c r="B13" s="54" t="s">
        <v>199</v>
      </c>
      <c r="C13" s="35">
        <v>22</v>
      </c>
      <c r="D13" s="35">
        <v>235</v>
      </c>
      <c r="E13" s="55">
        <f t="shared" si="0"/>
        <v>9.3617021276595741E-2</v>
      </c>
    </row>
    <row r="14" spans="1:27" ht="15.65" customHeight="1" x14ac:dyDescent="0.2">
      <c r="A14" s="54" t="s">
        <v>175</v>
      </c>
      <c r="B14" s="54" t="s">
        <v>214</v>
      </c>
      <c r="C14" s="35">
        <v>10</v>
      </c>
      <c r="D14" s="35">
        <v>120</v>
      </c>
      <c r="E14" s="55">
        <f t="shared" si="0"/>
        <v>8.3333333333333329E-2</v>
      </c>
    </row>
    <row r="15" spans="1:27" ht="14.95" customHeight="1" x14ac:dyDescent="0.2">
      <c r="A15" s="54" t="s">
        <v>106</v>
      </c>
      <c r="B15" s="54" t="s">
        <v>229</v>
      </c>
      <c r="C15" s="35">
        <v>13</v>
      </c>
      <c r="D15" s="35">
        <v>184</v>
      </c>
      <c r="E15" s="55">
        <f t="shared" si="0"/>
        <v>7.0652173913043473E-2</v>
      </c>
    </row>
    <row r="17" spans="1:1" ht="12.75" x14ac:dyDescent="0.2">
      <c r="A17" s="76" t="s">
        <v>250</v>
      </c>
    </row>
  </sheetData>
  <sortState ref="A2:E15">
    <sortCondition descending="1" ref="E2:E15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opLeftCell="A13" workbookViewId="0">
      <selection activeCell="A33" sqref="A33"/>
    </sheetView>
  </sheetViews>
  <sheetFormatPr defaultRowHeight="14.3" x14ac:dyDescent="0.25"/>
  <cols>
    <col min="1" max="1" width="11.625" bestFit="1" customWidth="1"/>
    <col min="3" max="3" width="11.625" bestFit="1" customWidth="1"/>
    <col min="5" max="5" width="11.625" customWidth="1"/>
    <col min="7" max="7" width="11.25" customWidth="1"/>
  </cols>
  <sheetData>
    <row r="1" spans="1:9" x14ac:dyDescent="0.25">
      <c r="A1" s="80" t="s">
        <v>225</v>
      </c>
      <c r="B1" s="80"/>
      <c r="C1" s="80"/>
      <c r="D1" s="80"/>
      <c r="E1" s="80"/>
      <c r="F1" s="80"/>
      <c r="G1" s="80"/>
    </row>
    <row r="2" spans="1:9" x14ac:dyDescent="0.25">
      <c r="A2" s="81" t="s">
        <v>33</v>
      </c>
      <c r="B2" s="81" t="s">
        <v>23</v>
      </c>
      <c r="C2" s="81"/>
      <c r="D2" s="81" t="s">
        <v>34</v>
      </c>
      <c r="E2" s="81"/>
      <c r="F2" s="81" t="s">
        <v>25</v>
      </c>
      <c r="G2" s="81"/>
    </row>
    <row r="3" spans="1:9" x14ac:dyDescent="0.25">
      <c r="A3" s="81"/>
      <c r="B3" s="11" t="s">
        <v>35</v>
      </c>
      <c r="C3" s="11" t="s">
        <v>36</v>
      </c>
      <c r="D3" s="11" t="s">
        <v>35</v>
      </c>
      <c r="E3" s="11" t="s">
        <v>36</v>
      </c>
      <c r="F3" s="11" t="s">
        <v>35</v>
      </c>
      <c r="G3" s="11" t="s">
        <v>36</v>
      </c>
    </row>
    <row r="4" spans="1:9" x14ac:dyDescent="0.25">
      <c r="A4" s="12" t="s">
        <v>37</v>
      </c>
      <c r="B4" s="13">
        <v>52219</v>
      </c>
      <c r="C4" s="14">
        <f>B4/$B$13</f>
        <v>0.73584161206228427</v>
      </c>
      <c r="D4" s="13">
        <v>1302</v>
      </c>
      <c r="E4" s="14">
        <f>D4/$D$13</f>
        <v>0.58834161771351112</v>
      </c>
      <c r="F4" s="13">
        <v>701</v>
      </c>
      <c r="G4" s="14">
        <f>F4/$F$13</f>
        <v>0.55767700875099446</v>
      </c>
      <c r="I4" s="56"/>
    </row>
    <row r="5" spans="1:9" x14ac:dyDescent="0.25">
      <c r="A5" s="12" t="s">
        <v>38</v>
      </c>
      <c r="B5" s="13">
        <v>333</v>
      </c>
      <c r="C5" s="14">
        <f t="shared" ref="C5:C12" si="0">B5/$B$13</f>
        <v>4.6924540266328474E-3</v>
      </c>
      <c r="D5" s="13">
        <v>16</v>
      </c>
      <c r="E5" s="14">
        <f t="shared" ref="E5:E12" si="1">D5/$D$13</f>
        <v>7.2300045187528245E-3</v>
      </c>
      <c r="F5" s="13">
        <v>1</v>
      </c>
      <c r="G5" s="14">
        <f t="shared" ref="G5:G12" si="2">F5/$F$13</f>
        <v>7.955449482895784E-4</v>
      </c>
      <c r="I5" s="56"/>
    </row>
    <row r="6" spans="1:9" x14ac:dyDescent="0.25">
      <c r="A6" s="12" t="s">
        <v>39</v>
      </c>
      <c r="B6" s="13">
        <v>8234</v>
      </c>
      <c r="C6" s="14">
        <f t="shared" si="0"/>
        <v>0.11602902839427887</v>
      </c>
      <c r="D6" s="13">
        <v>431</v>
      </c>
      <c r="E6" s="14">
        <f t="shared" si="1"/>
        <v>0.19475824672390421</v>
      </c>
      <c r="F6" s="13">
        <v>107</v>
      </c>
      <c r="G6" s="14">
        <f t="shared" si="2"/>
        <v>8.5123309466984889E-2</v>
      </c>
      <c r="I6" s="56"/>
    </row>
    <row r="7" spans="1:9" x14ac:dyDescent="0.25">
      <c r="A7" s="12" t="s">
        <v>40</v>
      </c>
      <c r="B7" s="13">
        <v>1488</v>
      </c>
      <c r="C7" s="14">
        <f t="shared" si="0"/>
        <v>2.0968082857746775E-2</v>
      </c>
      <c r="D7" s="13">
        <v>58</v>
      </c>
      <c r="E7" s="14">
        <f t="shared" si="1"/>
        <v>2.6208766380478987E-2</v>
      </c>
      <c r="F7" s="13">
        <v>53</v>
      </c>
      <c r="G7" s="14">
        <f t="shared" si="2"/>
        <v>4.2163882259347654E-2</v>
      </c>
      <c r="I7" s="56"/>
    </row>
    <row r="8" spans="1:9" x14ac:dyDescent="0.25">
      <c r="A8" s="12" t="s">
        <v>41</v>
      </c>
      <c r="B8" s="13">
        <v>791</v>
      </c>
      <c r="C8" s="14">
        <f t="shared" si="0"/>
        <v>1.1146339744944691E-2</v>
      </c>
      <c r="D8" s="13">
        <v>15</v>
      </c>
      <c r="E8" s="14">
        <f t="shared" si="1"/>
        <v>6.7781292363307726E-3</v>
      </c>
      <c r="F8" s="13">
        <v>14</v>
      </c>
      <c r="G8" s="14">
        <f t="shared" si="2"/>
        <v>1.1137629276054098E-2</v>
      </c>
      <c r="I8" s="56"/>
    </row>
    <row r="9" spans="1:9" x14ac:dyDescent="0.25">
      <c r="A9" s="12" t="s">
        <v>42</v>
      </c>
      <c r="B9" s="13">
        <v>6303</v>
      </c>
      <c r="C9" s="14">
        <f t="shared" si="0"/>
        <v>8.881843162122173E-2</v>
      </c>
      <c r="D9" s="13">
        <v>251</v>
      </c>
      <c r="E9" s="14">
        <f t="shared" si="1"/>
        <v>0.11342069588793494</v>
      </c>
      <c r="F9" s="13">
        <v>243</v>
      </c>
      <c r="G9" s="14">
        <f t="shared" si="2"/>
        <v>0.19331742243436753</v>
      </c>
      <c r="I9" s="56"/>
    </row>
    <row r="10" spans="1:9" x14ac:dyDescent="0.25">
      <c r="A10" s="12" t="s">
        <v>43</v>
      </c>
      <c r="B10" s="13">
        <v>56</v>
      </c>
      <c r="C10" s="14">
        <f t="shared" si="0"/>
        <v>7.8912139787219054E-4</v>
      </c>
      <c r="D10" s="13">
        <v>2</v>
      </c>
      <c r="E10" s="14">
        <f t="shared" si="1"/>
        <v>9.0375056484410306E-4</v>
      </c>
      <c r="F10" s="13">
        <v>2</v>
      </c>
      <c r="G10" s="14">
        <f t="shared" si="2"/>
        <v>1.5910898965791568E-3</v>
      </c>
      <c r="I10" s="56"/>
    </row>
    <row r="11" spans="1:9" x14ac:dyDescent="0.25">
      <c r="A11" s="12" t="s">
        <v>44</v>
      </c>
      <c r="B11" s="13">
        <v>259</v>
      </c>
      <c r="C11" s="14">
        <f t="shared" si="0"/>
        <v>3.6496864651588811E-3</v>
      </c>
      <c r="D11" s="13">
        <v>14</v>
      </c>
      <c r="E11" s="14">
        <f t="shared" si="1"/>
        <v>6.3262539539087215E-3</v>
      </c>
      <c r="F11" s="13">
        <v>21</v>
      </c>
      <c r="G11" s="14">
        <f t="shared" si="2"/>
        <v>1.6706443914081145E-2</v>
      </c>
      <c r="I11" s="56"/>
    </row>
    <row r="12" spans="1:9" x14ac:dyDescent="0.25">
      <c r="A12" s="12" t="s">
        <v>45</v>
      </c>
      <c r="B12" s="13">
        <v>1282</v>
      </c>
      <c r="C12" s="14">
        <f t="shared" si="0"/>
        <v>1.8065243429859788E-2</v>
      </c>
      <c r="D12" s="13">
        <v>124</v>
      </c>
      <c r="E12" s="14">
        <f t="shared" si="1"/>
        <v>5.6032535020334388E-2</v>
      </c>
      <c r="F12" s="13">
        <v>115</v>
      </c>
      <c r="G12" s="14">
        <f t="shared" si="2"/>
        <v>9.148766905330151E-2</v>
      </c>
      <c r="I12" s="56"/>
    </row>
    <row r="13" spans="1:9" x14ac:dyDescent="0.25">
      <c r="A13" s="15" t="s">
        <v>46</v>
      </c>
      <c r="B13" s="16">
        <f>SUM(B4:B12)</f>
        <v>70965</v>
      </c>
      <c r="C13" s="17">
        <f t="shared" ref="C13" si="3">B13/$B$13</f>
        <v>1</v>
      </c>
      <c r="D13" s="16">
        <f>SUM(D4:D12)</f>
        <v>2213</v>
      </c>
      <c r="E13" s="17">
        <f>D13/$D$13</f>
        <v>1</v>
      </c>
      <c r="F13" s="16">
        <f>SUM(F4:F12)</f>
        <v>1257</v>
      </c>
      <c r="G13" s="17">
        <f t="shared" ref="G13" si="4">F13/$F$13</f>
        <v>1</v>
      </c>
    </row>
    <row r="14" spans="1:9" x14ac:dyDescent="0.25">
      <c r="A14" s="75" t="s">
        <v>250</v>
      </c>
    </row>
    <row r="33" spans="1:1" x14ac:dyDescent="0.25">
      <c r="A33" s="74" t="s">
        <v>250</v>
      </c>
    </row>
  </sheetData>
  <mergeCells count="5">
    <mergeCell ref="A1:G1"/>
    <mergeCell ref="A2:A3"/>
    <mergeCell ref="B2:C2"/>
    <mergeCell ref="D2:E2"/>
    <mergeCell ref="F2:G2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workbookViewId="0">
      <selection activeCell="A14" sqref="A14"/>
    </sheetView>
  </sheetViews>
  <sheetFormatPr defaultRowHeight="14.3" x14ac:dyDescent="0.25"/>
  <cols>
    <col min="1" max="1" width="19.125" bestFit="1" customWidth="1"/>
    <col min="2" max="2" width="10.75" bestFit="1" customWidth="1"/>
    <col min="3" max="3" width="16.625" bestFit="1" customWidth="1"/>
    <col min="4" max="4" width="10.75" bestFit="1" customWidth="1"/>
    <col min="5" max="5" width="16.625" bestFit="1" customWidth="1"/>
    <col min="6" max="6" width="10.75" bestFit="1" customWidth="1"/>
    <col min="7" max="7" width="16.625" bestFit="1" customWidth="1"/>
  </cols>
  <sheetData>
    <row r="1" spans="1:9" ht="15.8" x14ac:dyDescent="0.25">
      <c r="A1" s="82">
        <v>2019</v>
      </c>
      <c r="B1" s="82"/>
      <c r="C1" s="82"/>
      <c r="D1" s="82"/>
      <c r="E1" s="82"/>
      <c r="F1" s="82"/>
      <c r="G1" s="82"/>
    </row>
    <row r="2" spans="1:9" x14ac:dyDescent="0.25">
      <c r="A2" s="83" t="s">
        <v>50</v>
      </c>
      <c r="B2" s="84" t="s">
        <v>51</v>
      </c>
      <c r="C2" s="84"/>
      <c r="D2" s="84" t="s">
        <v>52</v>
      </c>
      <c r="E2" s="84"/>
      <c r="F2" s="84" t="s">
        <v>46</v>
      </c>
      <c r="G2" s="84"/>
    </row>
    <row r="3" spans="1:9" x14ac:dyDescent="0.25">
      <c r="A3" s="83"/>
      <c r="B3" s="23" t="s">
        <v>53</v>
      </c>
      <c r="C3" s="23" t="s">
        <v>29</v>
      </c>
      <c r="D3" s="23" t="s">
        <v>53</v>
      </c>
      <c r="E3" s="23" t="s">
        <v>29</v>
      </c>
      <c r="F3" s="23" t="s">
        <v>53</v>
      </c>
      <c r="G3" s="23" t="s">
        <v>29</v>
      </c>
    </row>
    <row r="4" spans="1:9" ht="14.95" x14ac:dyDescent="0.25">
      <c r="A4" s="24" t="s">
        <v>54</v>
      </c>
      <c r="B4" s="27">
        <v>110</v>
      </c>
      <c r="C4" s="57">
        <v>9.0909090909090917</v>
      </c>
      <c r="D4" s="27">
        <v>2119</v>
      </c>
      <c r="E4" s="57">
        <v>12.553091080698442</v>
      </c>
      <c r="F4" s="27">
        <v>2229</v>
      </c>
      <c r="G4" s="57">
        <v>12.382234185733513</v>
      </c>
      <c r="H4" s="20"/>
      <c r="I4" s="20"/>
    </row>
    <row r="5" spans="1:9" ht="14.95" x14ac:dyDescent="0.25">
      <c r="A5" s="24" t="s">
        <v>55</v>
      </c>
      <c r="B5" s="27">
        <v>275</v>
      </c>
      <c r="C5" s="57">
        <v>6.1818181818181817</v>
      </c>
      <c r="D5" s="27">
        <v>6806</v>
      </c>
      <c r="E5" s="57">
        <v>2.8210402585953571</v>
      </c>
      <c r="F5" s="27">
        <v>7081</v>
      </c>
      <c r="G5" s="57">
        <v>2.9515605140516876</v>
      </c>
      <c r="H5" s="20"/>
      <c r="I5" s="20"/>
    </row>
    <row r="6" spans="1:9" ht="14.95" x14ac:dyDescent="0.25">
      <c r="A6" s="24" t="s">
        <v>56</v>
      </c>
      <c r="B6" s="27">
        <v>952</v>
      </c>
      <c r="C6" s="57">
        <v>1.4705882352941175</v>
      </c>
      <c r="D6" s="27">
        <v>2772</v>
      </c>
      <c r="E6" s="57">
        <v>1.5873015873015872</v>
      </c>
      <c r="F6" s="27">
        <v>3724</v>
      </c>
      <c r="G6" s="57">
        <v>1.5574650912996777</v>
      </c>
      <c r="H6" s="20"/>
      <c r="I6" s="20"/>
    </row>
    <row r="7" spans="1:9" ht="14.95" x14ac:dyDescent="0.25">
      <c r="A7" s="24" t="s">
        <v>57</v>
      </c>
      <c r="B7" s="27">
        <v>4663</v>
      </c>
      <c r="C7" s="57">
        <v>3.0881406819644006</v>
      </c>
      <c r="D7" s="27">
        <v>7710</v>
      </c>
      <c r="E7" s="57">
        <v>1.2321660181582361</v>
      </c>
      <c r="F7" s="27">
        <v>12373</v>
      </c>
      <c r="G7" s="57">
        <v>1.9316253131819283</v>
      </c>
      <c r="H7" s="20"/>
      <c r="I7" s="20"/>
    </row>
    <row r="8" spans="1:9" ht="14.95" x14ac:dyDescent="0.25">
      <c r="A8" s="24" t="s">
        <v>58</v>
      </c>
      <c r="B8" s="27">
        <v>43</v>
      </c>
      <c r="C8" s="57">
        <v>25.581395348837212</v>
      </c>
      <c r="D8" s="27">
        <v>1154</v>
      </c>
      <c r="E8" s="57">
        <v>8.2322357019064132</v>
      </c>
      <c r="F8" s="27">
        <v>1197</v>
      </c>
      <c r="G8" s="57">
        <v>8.8554720133667502</v>
      </c>
      <c r="H8" s="20"/>
      <c r="I8" s="20"/>
    </row>
    <row r="9" spans="1:9" ht="14.95" x14ac:dyDescent="0.25">
      <c r="A9" s="24" t="s">
        <v>59</v>
      </c>
      <c r="B9" s="27">
        <v>1498</v>
      </c>
      <c r="C9" s="57">
        <v>5.1401869158878499</v>
      </c>
      <c r="D9" s="27">
        <v>3168</v>
      </c>
      <c r="E9" s="57">
        <v>4.0088383838383841</v>
      </c>
      <c r="F9" s="27">
        <v>4666</v>
      </c>
      <c r="G9" s="57">
        <v>4.3720531504500642</v>
      </c>
      <c r="H9" s="20"/>
      <c r="I9" s="20"/>
    </row>
    <row r="10" spans="1:9" ht="14.95" x14ac:dyDescent="0.25">
      <c r="A10" s="24" t="s">
        <v>60</v>
      </c>
      <c r="B10" s="27">
        <v>1447</v>
      </c>
      <c r="C10" s="57">
        <v>2.5570145127850727</v>
      </c>
      <c r="D10" s="27">
        <v>3292</v>
      </c>
      <c r="E10" s="57">
        <v>3.6755771567436208</v>
      </c>
      <c r="F10" s="27">
        <v>4739</v>
      </c>
      <c r="G10" s="57">
        <v>3.3340367166068794</v>
      </c>
      <c r="H10" s="20"/>
      <c r="I10" s="20"/>
    </row>
    <row r="11" spans="1:9" ht="14.95" x14ac:dyDescent="0.25">
      <c r="A11" s="24" t="s">
        <v>61</v>
      </c>
      <c r="B11" s="27">
        <v>88</v>
      </c>
      <c r="C11" s="57">
        <v>0</v>
      </c>
      <c r="D11" s="27">
        <v>429</v>
      </c>
      <c r="E11" s="57">
        <v>1.6317016317016315</v>
      </c>
      <c r="F11" s="27">
        <v>517</v>
      </c>
      <c r="G11" s="57">
        <v>1.3539651837524178</v>
      </c>
      <c r="H11" s="20"/>
      <c r="I11" s="20"/>
    </row>
    <row r="12" spans="1:9" ht="14.95" x14ac:dyDescent="0.25">
      <c r="A12" s="23" t="s">
        <v>46</v>
      </c>
      <c r="B12" s="28">
        <f>SUM(B4:B11)</f>
        <v>9076</v>
      </c>
      <c r="C12" s="58">
        <v>3.4156015866020275</v>
      </c>
      <c r="D12" s="28">
        <f>SUM(D4:D11)</f>
        <v>27450</v>
      </c>
      <c r="E12" s="58">
        <v>3.4499089253187614</v>
      </c>
      <c r="F12" s="28">
        <f>SUM(F4:F11)</f>
        <v>36526</v>
      </c>
      <c r="G12" s="58">
        <v>3.4413842194601107</v>
      </c>
      <c r="H12" s="20"/>
      <c r="I12" s="20"/>
    </row>
    <row r="13" spans="1:9" ht="14.95" x14ac:dyDescent="0.25">
      <c r="B13" s="25"/>
      <c r="C13" s="26"/>
      <c r="D13" s="25"/>
      <c r="E13" s="26"/>
      <c r="F13" s="25"/>
      <c r="G13" s="25"/>
    </row>
    <row r="14" spans="1:9" ht="14.95" x14ac:dyDescent="0.25">
      <c r="A14" s="74" t="s">
        <v>250</v>
      </c>
      <c r="B14" s="20"/>
      <c r="C14" s="20"/>
      <c r="D14" s="20"/>
      <c r="E14" s="20"/>
    </row>
    <row r="15" spans="1:9" ht="14.95" x14ac:dyDescent="0.25">
      <c r="B15" s="20"/>
    </row>
  </sheetData>
  <mergeCells count="5">
    <mergeCell ref="A1:G1"/>
    <mergeCell ref="A2:A3"/>
    <mergeCell ref="B2:C2"/>
    <mergeCell ref="D2:E2"/>
    <mergeCell ref="F2:G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"/>
  <sheetViews>
    <sheetView topLeftCell="A13" workbookViewId="0">
      <selection activeCell="A24" sqref="A24"/>
    </sheetView>
  </sheetViews>
  <sheetFormatPr defaultRowHeight="14.3" x14ac:dyDescent="0.25"/>
  <cols>
    <col min="1" max="1" width="9.375" bestFit="1" customWidth="1"/>
    <col min="2" max="4" width="9.75" customWidth="1"/>
    <col min="5" max="5" width="12.125" customWidth="1"/>
    <col min="6" max="9" width="9.75" customWidth="1"/>
    <col min="10" max="10" width="5.25" customWidth="1"/>
    <col min="11" max="11" width="8.875" customWidth="1"/>
    <col min="12" max="12" width="5.25" customWidth="1"/>
    <col min="13" max="13" width="9.875" customWidth="1"/>
    <col min="14" max="14" width="8.125" customWidth="1"/>
    <col min="15" max="15" width="4.25" customWidth="1"/>
    <col min="16" max="16" width="7.25" customWidth="1"/>
    <col min="17" max="17" width="4.25" customWidth="1"/>
    <col min="18" max="18" width="8" bestFit="1" customWidth="1"/>
  </cols>
  <sheetData>
    <row r="1" spans="1:18" ht="15.8" x14ac:dyDescent="0.25">
      <c r="A1" s="82">
        <v>2019</v>
      </c>
      <c r="B1" s="82"/>
      <c r="C1" s="82"/>
      <c r="D1" s="82"/>
      <c r="E1" s="82"/>
      <c r="F1" s="82"/>
      <c r="G1" s="82"/>
      <c r="H1" s="82"/>
      <c r="I1" s="82"/>
      <c r="J1" s="29"/>
      <c r="K1" s="29"/>
      <c r="L1" s="29"/>
      <c r="M1" s="29"/>
      <c r="N1" s="29"/>
      <c r="O1" s="29"/>
      <c r="P1" s="29"/>
      <c r="Q1" s="29"/>
    </row>
    <row r="2" spans="1:18" x14ac:dyDescent="0.25">
      <c r="A2" s="85" t="s">
        <v>33</v>
      </c>
      <c r="B2" s="86" t="s">
        <v>218</v>
      </c>
      <c r="C2" s="86"/>
      <c r="D2" s="86"/>
      <c r="E2" s="86"/>
      <c r="F2" s="86"/>
      <c r="G2" s="86"/>
      <c r="H2" s="86"/>
      <c r="I2" s="86"/>
      <c r="J2" s="25"/>
      <c r="K2" s="25"/>
      <c r="L2" s="25"/>
      <c r="M2" s="25"/>
      <c r="N2" s="25"/>
      <c r="O2" s="25"/>
      <c r="P2" s="25"/>
      <c r="Q2" s="25"/>
    </row>
    <row r="3" spans="1:18" ht="32.950000000000003" customHeight="1" x14ac:dyDescent="0.25">
      <c r="A3" s="85"/>
      <c r="B3" s="30" t="s">
        <v>54</v>
      </c>
      <c r="C3" s="30" t="s">
        <v>55</v>
      </c>
      <c r="D3" s="30" t="s">
        <v>56</v>
      </c>
      <c r="E3" s="30" t="s">
        <v>57</v>
      </c>
      <c r="F3" s="30" t="s">
        <v>58</v>
      </c>
      <c r="G3" s="30" t="s">
        <v>59</v>
      </c>
      <c r="H3" s="30" t="s">
        <v>60</v>
      </c>
      <c r="I3" s="30" t="s">
        <v>61</v>
      </c>
    </row>
    <row r="4" spans="1:18" ht="14.95" x14ac:dyDescent="0.25">
      <c r="A4" s="31" t="s">
        <v>37</v>
      </c>
      <c r="B4" s="22">
        <v>1.3973596850150545E-2</v>
      </c>
      <c r="C4" s="22">
        <v>3.5976221724696979E-2</v>
      </c>
      <c r="D4" s="22">
        <v>0.10128927661545588</v>
      </c>
      <c r="E4" s="22">
        <v>0.65475179495097657</v>
      </c>
      <c r="F4" s="22">
        <v>2.4704701613525826E-3</v>
      </c>
      <c r="G4" s="22">
        <v>0.11225198795645797</v>
      </c>
      <c r="H4" s="22">
        <v>7.897784297074037E-2</v>
      </c>
      <c r="I4" s="22">
        <v>3.0880877016907282E-4</v>
      </c>
    </row>
    <row r="5" spans="1:18" ht="14.95" x14ac:dyDescent="0.25">
      <c r="A5" s="31" t="s">
        <v>38</v>
      </c>
      <c r="B5" s="22">
        <v>2.197802197802198E-2</v>
      </c>
      <c r="C5" s="22">
        <v>4.3956043956043959E-2</v>
      </c>
      <c r="D5" s="22">
        <v>0.2087912087912088</v>
      </c>
      <c r="E5" s="22">
        <v>0.60439560439560436</v>
      </c>
      <c r="F5" s="22">
        <v>0</v>
      </c>
      <c r="G5" s="22">
        <v>8.7912087912087919E-2</v>
      </c>
      <c r="H5" s="22">
        <v>3.2967032967032968E-2</v>
      </c>
      <c r="I5" s="22">
        <v>0</v>
      </c>
    </row>
    <row r="6" spans="1:18" ht="14.95" x14ac:dyDescent="0.25">
      <c r="A6" s="31" t="s">
        <v>39</v>
      </c>
      <c r="B6" s="22">
        <v>1.340033500837521E-2</v>
      </c>
      <c r="C6" s="22">
        <v>3.5734226689000559E-2</v>
      </c>
      <c r="D6" s="22">
        <v>0.14154103852596314</v>
      </c>
      <c r="E6" s="22">
        <v>0.64126186487995529</v>
      </c>
      <c r="F6" s="22">
        <v>2.7917364600781687E-3</v>
      </c>
      <c r="G6" s="22">
        <v>0.10301507537688442</v>
      </c>
      <c r="H6" s="22">
        <v>6.1139028475711892E-2</v>
      </c>
      <c r="I6" s="22">
        <v>1.1166945840312675E-3</v>
      </c>
    </row>
    <row r="7" spans="1:18" ht="14.95" x14ac:dyDescent="0.25">
      <c r="A7" s="31" t="s">
        <v>40</v>
      </c>
      <c r="B7" s="22" t="s">
        <v>211</v>
      </c>
      <c r="C7" s="22" t="s">
        <v>211</v>
      </c>
      <c r="D7" s="22" t="s">
        <v>211</v>
      </c>
      <c r="E7" s="22" t="s">
        <v>211</v>
      </c>
      <c r="F7" s="22" t="s">
        <v>211</v>
      </c>
      <c r="G7" s="22" t="s">
        <v>211</v>
      </c>
      <c r="H7" s="22" t="s">
        <v>211</v>
      </c>
      <c r="I7" s="22" t="s">
        <v>211</v>
      </c>
    </row>
    <row r="8" spans="1:18" ht="14.95" x14ac:dyDescent="0.25">
      <c r="A8" s="31" t="s">
        <v>41</v>
      </c>
      <c r="B8" s="22">
        <v>0</v>
      </c>
      <c r="C8" s="22">
        <v>0</v>
      </c>
      <c r="D8" s="22">
        <v>0.5</v>
      </c>
      <c r="E8" s="22">
        <v>0</v>
      </c>
      <c r="F8" s="22">
        <v>0</v>
      </c>
      <c r="G8" s="22">
        <v>0.25</v>
      </c>
      <c r="H8" s="22">
        <v>0.25</v>
      </c>
      <c r="I8" s="22">
        <v>0</v>
      </c>
    </row>
    <row r="9" spans="1:18" ht="14.95" x14ac:dyDescent="0.25">
      <c r="A9" s="31" t="s">
        <v>42</v>
      </c>
      <c r="B9" s="22">
        <v>1.4238773274917854E-2</v>
      </c>
      <c r="C9" s="22">
        <v>3.1763417305585982E-2</v>
      </c>
      <c r="D9" s="22">
        <v>0.20700985761226726</v>
      </c>
      <c r="E9" s="22">
        <v>0.33077765607886089</v>
      </c>
      <c r="F9" s="22">
        <v>0</v>
      </c>
      <c r="G9" s="22">
        <v>0.10952902519167579</v>
      </c>
      <c r="H9" s="22">
        <v>0.22015334063526834</v>
      </c>
      <c r="I9" s="22">
        <v>8.6527929901423883E-2</v>
      </c>
    </row>
    <row r="10" spans="1:18" ht="14.95" x14ac:dyDescent="0.25">
      <c r="A10" s="31" t="s">
        <v>49</v>
      </c>
      <c r="B10" s="22">
        <v>0</v>
      </c>
      <c r="C10" s="22">
        <v>0</v>
      </c>
      <c r="D10" s="22">
        <v>0</v>
      </c>
      <c r="E10" s="22">
        <v>0.5</v>
      </c>
      <c r="F10" s="22">
        <v>0</v>
      </c>
      <c r="G10" s="22">
        <v>0</v>
      </c>
      <c r="H10" s="22">
        <v>0</v>
      </c>
      <c r="I10" s="22">
        <v>0.5</v>
      </c>
    </row>
    <row r="11" spans="1:18" ht="14.95" x14ac:dyDescent="0.25">
      <c r="A11" s="31" t="s">
        <v>44</v>
      </c>
      <c r="B11" s="22">
        <v>0</v>
      </c>
      <c r="C11" s="22">
        <v>0.125</v>
      </c>
      <c r="D11" s="22">
        <v>0.375</v>
      </c>
      <c r="E11" s="22">
        <v>0.25</v>
      </c>
      <c r="F11" s="22">
        <v>0.125</v>
      </c>
      <c r="G11" s="22">
        <v>0.125</v>
      </c>
      <c r="H11" s="22">
        <v>0</v>
      </c>
      <c r="I11" s="22">
        <v>0</v>
      </c>
    </row>
    <row r="13" spans="1:18" x14ac:dyDescent="0.25">
      <c r="A13" s="85" t="s">
        <v>33</v>
      </c>
      <c r="B13" s="86" t="s">
        <v>219</v>
      </c>
      <c r="C13" s="86"/>
      <c r="D13" s="86"/>
      <c r="E13" s="86"/>
      <c r="F13" s="86"/>
      <c r="G13" s="86"/>
      <c r="H13" s="86"/>
      <c r="I13" s="86"/>
      <c r="J13" s="32"/>
      <c r="K13" s="32"/>
      <c r="L13" s="32"/>
      <c r="M13" s="32"/>
      <c r="N13" s="32"/>
      <c r="O13" s="32"/>
      <c r="P13" s="32"/>
      <c r="Q13" s="32"/>
      <c r="R13" s="32"/>
    </row>
    <row r="14" spans="1:18" ht="34.65" x14ac:dyDescent="0.25">
      <c r="A14" s="85"/>
      <c r="B14" s="30" t="s">
        <v>54</v>
      </c>
      <c r="C14" s="30" t="s">
        <v>55</v>
      </c>
      <c r="D14" s="30" t="s">
        <v>56</v>
      </c>
      <c r="E14" s="30" t="s">
        <v>57</v>
      </c>
      <c r="F14" s="30" t="s">
        <v>58</v>
      </c>
      <c r="G14" s="30" t="s">
        <v>59</v>
      </c>
      <c r="H14" s="30" t="s">
        <v>60</v>
      </c>
      <c r="I14" s="30" t="s">
        <v>61</v>
      </c>
    </row>
    <row r="15" spans="1:18" ht="14.95" x14ac:dyDescent="0.25">
      <c r="A15" s="31" t="s">
        <v>37</v>
      </c>
      <c r="B15" s="22">
        <v>9.2191718025772931E-2</v>
      </c>
      <c r="C15" s="22">
        <v>0.2631538735801966</v>
      </c>
      <c r="D15" s="22">
        <v>9.2981205113838949E-2</v>
      </c>
      <c r="E15" s="22">
        <v>0.37717108949218153</v>
      </c>
      <c r="F15" s="22">
        <v>2.416849182498854E-2</v>
      </c>
      <c r="G15" s="22">
        <v>8.6206896551724144E-2</v>
      </c>
      <c r="H15" s="22">
        <v>6.3719248204553561E-2</v>
      </c>
      <c r="I15" s="22">
        <v>4.0747720674374777E-4</v>
      </c>
    </row>
    <row r="16" spans="1:18" ht="14.95" x14ac:dyDescent="0.25">
      <c r="A16" s="31" t="s">
        <v>38</v>
      </c>
      <c r="B16" s="22">
        <v>0.14049586776859505</v>
      </c>
      <c r="C16" s="22">
        <v>0.2975206611570248</v>
      </c>
      <c r="D16" s="22">
        <v>0.13223140495867769</v>
      </c>
      <c r="E16" s="22">
        <v>0.30578512396694213</v>
      </c>
      <c r="F16" s="22">
        <v>2.4793388429752067E-2</v>
      </c>
      <c r="G16" s="22">
        <v>7.0247933884297523E-2</v>
      </c>
      <c r="H16" s="22">
        <v>1.6528925619834711E-2</v>
      </c>
      <c r="I16" s="22">
        <v>1.2396694214876033E-2</v>
      </c>
    </row>
    <row r="17" spans="1:9" ht="14.95" x14ac:dyDescent="0.25">
      <c r="A17" s="31" t="s">
        <v>39</v>
      </c>
      <c r="B17" s="22">
        <v>8.2760103181427347E-2</v>
      </c>
      <c r="C17" s="22">
        <v>0.2444110060189166</v>
      </c>
      <c r="D17" s="22">
        <v>0.12231298366294067</v>
      </c>
      <c r="E17" s="22">
        <v>0.40971625107480653</v>
      </c>
      <c r="F17" s="22">
        <v>1.8916595012897677E-2</v>
      </c>
      <c r="G17" s="22">
        <v>7.5451418744625964E-2</v>
      </c>
      <c r="H17" s="22">
        <v>4.6001719690455717E-2</v>
      </c>
      <c r="I17" s="22">
        <v>4.299226139294927E-4</v>
      </c>
    </row>
    <row r="18" spans="1:9" ht="14.95" x14ac:dyDescent="0.25">
      <c r="A18" s="31" t="s">
        <v>40</v>
      </c>
      <c r="B18" s="22">
        <v>6.1827956989247312E-2</v>
      </c>
      <c r="C18" s="22">
        <v>0.39717741935483869</v>
      </c>
      <c r="D18" s="22">
        <v>0.25470430107526881</v>
      </c>
      <c r="E18" s="22">
        <v>0.15860215053763441</v>
      </c>
      <c r="F18" s="22">
        <v>6.0483870967741934E-3</v>
      </c>
      <c r="G18" s="22">
        <v>5.779569892473118E-2</v>
      </c>
      <c r="H18" s="22">
        <v>2.6881720430107527E-2</v>
      </c>
      <c r="I18" s="22">
        <v>3.6962365591397851E-2</v>
      </c>
    </row>
    <row r="19" spans="1:9" ht="14.95" x14ac:dyDescent="0.25">
      <c r="A19" s="31" t="s">
        <v>41</v>
      </c>
      <c r="B19" s="22">
        <v>6.2261753494282084E-2</v>
      </c>
      <c r="C19" s="22">
        <v>0.38246505717916135</v>
      </c>
      <c r="D19" s="22">
        <v>0.18043202033036848</v>
      </c>
      <c r="E19" s="22">
        <v>0.19440914866581957</v>
      </c>
      <c r="F19" s="22">
        <v>1.397712833545108E-2</v>
      </c>
      <c r="G19" s="22">
        <v>5.7179161372299871E-2</v>
      </c>
      <c r="H19" s="22">
        <v>5.2096569250317665E-2</v>
      </c>
      <c r="I19" s="22">
        <v>5.7179161372299871E-2</v>
      </c>
    </row>
    <row r="20" spans="1:9" ht="14.95" x14ac:dyDescent="0.25">
      <c r="A20" s="31" t="s">
        <v>42</v>
      </c>
      <c r="B20" s="22">
        <v>7.0129870129870125E-2</v>
      </c>
      <c r="C20" s="22">
        <v>0.34267161410018554</v>
      </c>
      <c r="D20" s="22">
        <v>0.18385899814471243</v>
      </c>
      <c r="E20" s="22">
        <v>0.16975881261595546</v>
      </c>
      <c r="F20" s="22">
        <v>1.4100185528756958E-2</v>
      </c>
      <c r="G20" s="22">
        <v>7.3840445269016702E-2</v>
      </c>
      <c r="H20" s="22">
        <v>8.8682745825602968E-2</v>
      </c>
      <c r="I20" s="22">
        <v>5.6957328385899814E-2</v>
      </c>
    </row>
    <row r="21" spans="1:9" ht="14.95" x14ac:dyDescent="0.25">
      <c r="A21" s="31" t="s">
        <v>49</v>
      </c>
      <c r="B21" s="22">
        <v>3.7037037037037035E-2</v>
      </c>
      <c r="C21" s="22">
        <v>0.18518518518518517</v>
      </c>
      <c r="D21" s="22">
        <v>0.12962962962962962</v>
      </c>
      <c r="E21" s="22">
        <v>0.37037037037037035</v>
      </c>
      <c r="F21" s="22">
        <v>9.2592592592592587E-2</v>
      </c>
      <c r="G21" s="22">
        <v>5.5555555555555552E-2</v>
      </c>
      <c r="H21" s="22">
        <v>0.12962962962962962</v>
      </c>
      <c r="I21" s="22">
        <v>0</v>
      </c>
    </row>
    <row r="22" spans="1:9" ht="14.95" x14ac:dyDescent="0.25">
      <c r="A22" s="31" t="s">
        <v>44</v>
      </c>
      <c r="B22" s="22">
        <v>5.5776892430278883E-2</v>
      </c>
      <c r="C22" s="22">
        <v>0.25896414342629481</v>
      </c>
      <c r="D22" s="22">
        <v>0.17131474103585656</v>
      </c>
      <c r="E22" s="22">
        <v>0.39442231075697209</v>
      </c>
      <c r="F22" s="22">
        <v>3.9840637450199202E-2</v>
      </c>
      <c r="G22" s="22">
        <v>5.1792828685258967E-2</v>
      </c>
      <c r="H22" s="22">
        <v>2.3904382470119521E-2</v>
      </c>
      <c r="I22" s="22">
        <v>3.9840637450199202E-3</v>
      </c>
    </row>
    <row r="24" spans="1:9" ht="14.95" x14ac:dyDescent="0.25">
      <c r="A24" s="74" t="s">
        <v>250</v>
      </c>
    </row>
  </sheetData>
  <mergeCells count="5">
    <mergeCell ref="A1:I1"/>
    <mergeCell ref="A2:A3"/>
    <mergeCell ref="B2:I2"/>
    <mergeCell ref="A13:A14"/>
    <mergeCell ref="B13:I1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workbookViewId="0">
      <selection activeCell="A17" sqref="A17"/>
    </sheetView>
  </sheetViews>
  <sheetFormatPr defaultColWidth="9.125" defaultRowHeight="13.6" x14ac:dyDescent="0.25"/>
  <cols>
    <col min="1" max="1" width="14.75" style="33" customWidth="1"/>
    <col min="2" max="3" width="17.75" style="33" customWidth="1"/>
    <col min="4" max="4" width="10.125" style="33" customWidth="1"/>
    <col min="5" max="5" width="14.75" style="33" customWidth="1"/>
    <col min="6" max="6" width="9.375" style="33" bestFit="1" customWidth="1"/>
    <col min="7" max="7" width="7.25" style="33" bestFit="1" customWidth="1"/>
    <col min="8" max="256" width="9.125" style="33"/>
    <col min="257" max="257" width="14.75" style="33" customWidth="1"/>
    <col min="258" max="263" width="17.75" style="33" customWidth="1"/>
    <col min="264" max="512" width="9.125" style="33"/>
    <col min="513" max="513" width="14.75" style="33" customWidth="1"/>
    <col min="514" max="519" width="17.75" style="33" customWidth="1"/>
    <col min="520" max="768" width="9.125" style="33"/>
    <col min="769" max="769" width="14.75" style="33" customWidth="1"/>
    <col min="770" max="775" width="17.75" style="33" customWidth="1"/>
    <col min="776" max="1024" width="9.125" style="33"/>
    <col min="1025" max="1025" width="14.75" style="33" customWidth="1"/>
    <col min="1026" max="1031" width="17.75" style="33" customWidth="1"/>
    <col min="1032" max="1280" width="9.125" style="33"/>
    <col min="1281" max="1281" width="14.75" style="33" customWidth="1"/>
    <col min="1282" max="1287" width="17.75" style="33" customWidth="1"/>
    <col min="1288" max="1536" width="9.125" style="33"/>
    <col min="1537" max="1537" width="14.75" style="33" customWidth="1"/>
    <col min="1538" max="1543" width="17.75" style="33" customWidth="1"/>
    <col min="1544" max="1792" width="9.125" style="33"/>
    <col min="1793" max="1793" width="14.75" style="33" customWidth="1"/>
    <col min="1794" max="1799" width="17.75" style="33" customWidth="1"/>
    <col min="1800" max="2048" width="9.125" style="33"/>
    <col min="2049" max="2049" width="14.75" style="33" customWidth="1"/>
    <col min="2050" max="2055" width="17.75" style="33" customWidth="1"/>
    <col min="2056" max="2304" width="9.125" style="33"/>
    <col min="2305" max="2305" width="14.75" style="33" customWidth="1"/>
    <col min="2306" max="2311" width="17.75" style="33" customWidth="1"/>
    <col min="2312" max="2560" width="9.125" style="33"/>
    <col min="2561" max="2561" width="14.75" style="33" customWidth="1"/>
    <col min="2562" max="2567" width="17.75" style="33" customWidth="1"/>
    <col min="2568" max="2816" width="9.125" style="33"/>
    <col min="2817" max="2817" width="14.75" style="33" customWidth="1"/>
    <col min="2818" max="2823" width="17.75" style="33" customWidth="1"/>
    <col min="2824" max="3072" width="9.125" style="33"/>
    <col min="3073" max="3073" width="14.75" style="33" customWidth="1"/>
    <col min="3074" max="3079" width="17.75" style="33" customWidth="1"/>
    <col min="3080" max="3328" width="9.125" style="33"/>
    <col min="3329" max="3329" width="14.75" style="33" customWidth="1"/>
    <col min="3330" max="3335" width="17.75" style="33" customWidth="1"/>
    <col min="3336" max="3584" width="9.125" style="33"/>
    <col min="3585" max="3585" width="14.75" style="33" customWidth="1"/>
    <col min="3586" max="3591" width="17.75" style="33" customWidth="1"/>
    <col min="3592" max="3840" width="9.125" style="33"/>
    <col min="3841" max="3841" width="14.75" style="33" customWidth="1"/>
    <col min="3842" max="3847" width="17.75" style="33" customWidth="1"/>
    <col min="3848" max="4096" width="9.125" style="33"/>
    <col min="4097" max="4097" width="14.75" style="33" customWidth="1"/>
    <col min="4098" max="4103" width="17.75" style="33" customWidth="1"/>
    <col min="4104" max="4352" width="9.125" style="33"/>
    <col min="4353" max="4353" width="14.75" style="33" customWidth="1"/>
    <col min="4354" max="4359" width="17.75" style="33" customWidth="1"/>
    <col min="4360" max="4608" width="9.125" style="33"/>
    <col min="4609" max="4609" width="14.75" style="33" customWidth="1"/>
    <col min="4610" max="4615" width="17.75" style="33" customWidth="1"/>
    <col min="4616" max="4864" width="9.125" style="33"/>
    <col min="4865" max="4865" width="14.75" style="33" customWidth="1"/>
    <col min="4866" max="4871" width="17.75" style="33" customWidth="1"/>
    <col min="4872" max="5120" width="9.125" style="33"/>
    <col min="5121" max="5121" width="14.75" style="33" customWidth="1"/>
    <col min="5122" max="5127" width="17.75" style="33" customWidth="1"/>
    <col min="5128" max="5376" width="9.125" style="33"/>
    <col min="5377" max="5377" width="14.75" style="33" customWidth="1"/>
    <col min="5378" max="5383" width="17.75" style="33" customWidth="1"/>
    <col min="5384" max="5632" width="9.125" style="33"/>
    <col min="5633" max="5633" width="14.75" style="33" customWidth="1"/>
    <col min="5634" max="5639" width="17.75" style="33" customWidth="1"/>
    <col min="5640" max="5888" width="9.125" style="33"/>
    <col min="5889" max="5889" width="14.75" style="33" customWidth="1"/>
    <col min="5890" max="5895" width="17.75" style="33" customWidth="1"/>
    <col min="5896" max="6144" width="9.125" style="33"/>
    <col min="6145" max="6145" width="14.75" style="33" customWidth="1"/>
    <col min="6146" max="6151" width="17.75" style="33" customWidth="1"/>
    <col min="6152" max="6400" width="9.125" style="33"/>
    <col min="6401" max="6401" width="14.75" style="33" customWidth="1"/>
    <col min="6402" max="6407" width="17.75" style="33" customWidth="1"/>
    <col min="6408" max="6656" width="9.125" style="33"/>
    <col min="6657" max="6657" width="14.75" style="33" customWidth="1"/>
    <col min="6658" max="6663" width="17.75" style="33" customWidth="1"/>
    <col min="6664" max="6912" width="9.125" style="33"/>
    <col min="6913" max="6913" width="14.75" style="33" customWidth="1"/>
    <col min="6914" max="6919" width="17.75" style="33" customWidth="1"/>
    <col min="6920" max="7168" width="9.125" style="33"/>
    <col min="7169" max="7169" width="14.75" style="33" customWidth="1"/>
    <col min="7170" max="7175" width="17.75" style="33" customWidth="1"/>
    <col min="7176" max="7424" width="9.125" style="33"/>
    <col min="7425" max="7425" width="14.75" style="33" customWidth="1"/>
    <col min="7426" max="7431" width="17.75" style="33" customWidth="1"/>
    <col min="7432" max="7680" width="9.125" style="33"/>
    <col min="7681" max="7681" width="14.75" style="33" customWidth="1"/>
    <col min="7682" max="7687" width="17.75" style="33" customWidth="1"/>
    <col min="7688" max="7936" width="9.125" style="33"/>
    <col min="7937" max="7937" width="14.75" style="33" customWidth="1"/>
    <col min="7938" max="7943" width="17.75" style="33" customWidth="1"/>
    <col min="7944" max="8192" width="9.125" style="33"/>
    <col min="8193" max="8193" width="14.75" style="33" customWidth="1"/>
    <col min="8194" max="8199" width="17.75" style="33" customWidth="1"/>
    <col min="8200" max="8448" width="9.125" style="33"/>
    <col min="8449" max="8449" width="14.75" style="33" customWidth="1"/>
    <col min="8450" max="8455" width="17.75" style="33" customWidth="1"/>
    <col min="8456" max="8704" width="9.125" style="33"/>
    <col min="8705" max="8705" width="14.75" style="33" customWidth="1"/>
    <col min="8706" max="8711" width="17.75" style="33" customWidth="1"/>
    <col min="8712" max="8960" width="9.125" style="33"/>
    <col min="8961" max="8961" width="14.75" style="33" customWidth="1"/>
    <col min="8962" max="8967" width="17.75" style="33" customWidth="1"/>
    <col min="8968" max="9216" width="9.125" style="33"/>
    <col min="9217" max="9217" width="14.75" style="33" customWidth="1"/>
    <col min="9218" max="9223" width="17.75" style="33" customWidth="1"/>
    <col min="9224" max="9472" width="9.125" style="33"/>
    <col min="9473" max="9473" width="14.75" style="33" customWidth="1"/>
    <col min="9474" max="9479" width="17.75" style="33" customWidth="1"/>
    <col min="9480" max="9728" width="9.125" style="33"/>
    <col min="9729" max="9729" width="14.75" style="33" customWidth="1"/>
    <col min="9730" max="9735" width="17.75" style="33" customWidth="1"/>
    <col min="9736" max="9984" width="9.125" style="33"/>
    <col min="9985" max="9985" width="14.75" style="33" customWidth="1"/>
    <col min="9986" max="9991" width="17.75" style="33" customWidth="1"/>
    <col min="9992" max="10240" width="9.125" style="33"/>
    <col min="10241" max="10241" width="14.75" style="33" customWidth="1"/>
    <col min="10242" max="10247" width="17.75" style="33" customWidth="1"/>
    <col min="10248" max="10496" width="9.125" style="33"/>
    <col min="10497" max="10497" width="14.75" style="33" customWidth="1"/>
    <col min="10498" max="10503" width="17.75" style="33" customWidth="1"/>
    <col min="10504" max="10752" width="9.125" style="33"/>
    <col min="10753" max="10753" width="14.75" style="33" customWidth="1"/>
    <col min="10754" max="10759" width="17.75" style="33" customWidth="1"/>
    <col min="10760" max="11008" width="9.125" style="33"/>
    <col min="11009" max="11009" width="14.75" style="33" customWidth="1"/>
    <col min="11010" max="11015" width="17.75" style="33" customWidth="1"/>
    <col min="11016" max="11264" width="9.125" style="33"/>
    <col min="11265" max="11265" width="14.75" style="33" customWidth="1"/>
    <col min="11266" max="11271" width="17.75" style="33" customWidth="1"/>
    <col min="11272" max="11520" width="9.125" style="33"/>
    <col min="11521" max="11521" width="14.75" style="33" customWidth="1"/>
    <col min="11522" max="11527" width="17.75" style="33" customWidth="1"/>
    <col min="11528" max="11776" width="9.125" style="33"/>
    <col min="11777" max="11777" width="14.75" style="33" customWidth="1"/>
    <col min="11778" max="11783" width="17.75" style="33" customWidth="1"/>
    <col min="11784" max="12032" width="9.125" style="33"/>
    <col min="12033" max="12033" width="14.75" style="33" customWidth="1"/>
    <col min="12034" max="12039" width="17.75" style="33" customWidth="1"/>
    <col min="12040" max="12288" width="9.125" style="33"/>
    <col min="12289" max="12289" width="14.75" style="33" customWidth="1"/>
    <col min="12290" max="12295" width="17.75" style="33" customWidth="1"/>
    <col min="12296" max="12544" width="9.125" style="33"/>
    <col min="12545" max="12545" width="14.75" style="33" customWidth="1"/>
    <col min="12546" max="12551" width="17.75" style="33" customWidth="1"/>
    <col min="12552" max="12800" width="9.125" style="33"/>
    <col min="12801" max="12801" width="14.75" style="33" customWidth="1"/>
    <col min="12802" max="12807" width="17.75" style="33" customWidth="1"/>
    <col min="12808" max="13056" width="9.125" style="33"/>
    <col min="13057" max="13057" width="14.75" style="33" customWidth="1"/>
    <col min="13058" max="13063" width="17.75" style="33" customWidth="1"/>
    <col min="13064" max="13312" width="9.125" style="33"/>
    <col min="13313" max="13313" width="14.75" style="33" customWidth="1"/>
    <col min="13314" max="13319" width="17.75" style="33" customWidth="1"/>
    <col min="13320" max="13568" width="9.125" style="33"/>
    <col min="13569" max="13569" width="14.75" style="33" customWidth="1"/>
    <col min="13570" max="13575" width="17.75" style="33" customWidth="1"/>
    <col min="13576" max="13824" width="9.125" style="33"/>
    <col min="13825" max="13825" width="14.75" style="33" customWidth="1"/>
    <col min="13826" max="13831" width="17.75" style="33" customWidth="1"/>
    <col min="13832" max="14080" width="9.125" style="33"/>
    <col min="14081" max="14081" width="14.75" style="33" customWidth="1"/>
    <col min="14082" max="14087" width="17.75" style="33" customWidth="1"/>
    <col min="14088" max="14336" width="9.125" style="33"/>
    <col min="14337" max="14337" width="14.75" style="33" customWidth="1"/>
    <col min="14338" max="14343" width="17.75" style="33" customWidth="1"/>
    <col min="14344" max="14592" width="9.125" style="33"/>
    <col min="14593" max="14593" width="14.75" style="33" customWidth="1"/>
    <col min="14594" max="14599" width="17.75" style="33" customWidth="1"/>
    <col min="14600" max="14848" width="9.125" style="33"/>
    <col min="14849" max="14849" width="14.75" style="33" customWidth="1"/>
    <col min="14850" max="14855" width="17.75" style="33" customWidth="1"/>
    <col min="14856" max="15104" width="9.125" style="33"/>
    <col min="15105" max="15105" width="14.75" style="33" customWidth="1"/>
    <col min="15106" max="15111" width="17.75" style="33" customWidth="1"/>
    <col min="15112" max="15360" width="9.125" style="33"/>
    <col min="15361" max="15361" width="14.75" style="33" customWidth="1"/>
    <col min="15362" max="15367" width="17.75" style="33" customWidth="1"/>
    <col min="15368" max="15616" width="9.125" style="33"/>
    <col min="15617" max="15617" width="14.75" style="33" customWidth="1"/>
    <col min="15618" max="15623" width="17.75" style="33" customWidth="1"/>
    <col min="15624" max="15872" width="9.125" style="33"/>
    <col min="15873" max="15873" width="14.75" style="33" customWidth="1"/>
    <col min="15874" max="15879" width="17.75" style="33" customWidth="1"/>
    <col min="15880" max="16128" width="9.125" style="33"/>
    <col min="16129" max="16129" width="14.75" style="33" customWidth="1"/>
    <col min="16130" max="16135" width="17.75" style="33" customWidth="1"/>
    <col min="16136" max="16384" width="9.125" style="33"/>
  </cols>
  <sheetData>
    <row r="1" spans="1:7" ht="25" customHeight="1" x14ac:dyDescent="0.25">
      <c r="A1" s="87" t="s">
        <v>62</v>
      </c>
      <c r="B1" s="89" t="s">
        <v>63</v>
      </c>
      <c r="C1" s="89"/>
      <c r="D1" s="90" t="s">
        <v>64</v>
      </c>
      <c r="E1" s="90"/>
      <c r="F1" s="90" t="s">
        <v>65</v>
      </c>
      <c r="G1" s="90"/>
    </row>
    <row r="2" spans="1:7" x14ac:dyDescent="0.25">
      <c r="A2" s="88"/>
      <c r="B2" s="34" t="s">
        <v>220</v>
      </c>
      <c r="C2" s="34" t="s">
        <v>221</v>
      </c>
      <c r="D2" s="34" t="s">
        <v>220</v>
      </c>
      <c r="E2" s="34" t="s">
        <v>221</v>
      </c>
      <c r="F2" s="34" t="s">
        <v>220</v>
      </c>
      <c r="G2" s="34" t="s">
        <v>221</v>
      </c>
    </row>
    <row r="3" spans="1:7" ht="12.75" x14ac:dyDescent="0.2">
      <c r="A3" s="35" t="s">
        <v>66</v>
      </c>
      <c r="B3" s="36">
        <v>636</v>
      </c>
      <c r="C3" s="36">
        <v>19</v>
      </c>
      <c r="D3" s="36">
        <v>1863</v>
      </c>
      <c r="E3" s="36">
        <v>65</v>
      </c>
      <c r="F3" s="37">
        <f>B3+D3</f>
        <v>2499</v>
      </c>
      <c r="G3" s="37">
        <f>C3+E3</f>
        <v>84</v>
      </c>
    </row>
    <row r="4" spans="1:7" ht="12.75" x14ac:dyDescent="0.2">
      <c r="A4" s="35" t="s">
        <v>67</v>
      </c>
      <c r="B4" s="36">
        <v>576</v>
      </c>
      <c r="C4" s="36">
        <v>19</v>
      </c>
      <c r="D4" s="36">
        <v>1793</v>
      </c>
      <c r="E4" s="36">
        <v>61</v>
      </c>
      <c r="F4" s="37">
        <f t="shared" ref="F4:G15" si="0">B4+D4</f>
        <v>2369</v>
      </c>
      <c r="G4" s="37">
        <f t="shared" si="0"/>
        <v>80</v>
      </c>
    </row>
    <row r="5" spans="1:7" ht="12.75" x14ac:dyDescent="0.2">
      <c r="A5" s="35" t="s">
        <v>68</v>
      </c>
      <c r="B5" s="36">
        <v>717</v>
      </c>
      <c r="C5" s="36">
        <v>29</v>
      </c>
      <c r="D5" s="36">
        <v>2235</v>
      </c>
      <c r="E5" s="36">
        <v>106</v>
      </c>
      <c r="F5" s="37">
        <f t="shared" si="0"/>
        <v>2952</v>
      </c>
      <c r="G5" s="37">
        <f t="shared" si="0"/>
        <v>135</v>
      </c>
    </row>
    <row r="6" spans="1:7" ht="12.75" x14ac:dyDescent="0.2">
      <c r="A6" s="35" t="s">
        <v>69</v>
      </c>
      <c r="B6" s="36">
        <v>747</v>
      </c>
      <c r="C6" s="36">
        <v>31</v>
      </c>
      <c r="D6" s="36">
        <v>2088</v>
      </c>
      <c r="E6" s="36">
        <v>56</v>
      </c>
      <c r="F6" s="37">
        <f t="shared" si="0"/>
        <v>2835</v>
      </c>
      <c r="G6" s="37">
        <f t="shared" si="0"/>
        <v>87</v>
      </c>
    </row>
    <row r="7" spans="1:7" ht="12.75" x14ac:dyDescent="0.2">
      <c r="A7" s="35" t="s">
        <v>70</v>
      </c>
      <c r="B7" s="36">
        <v>756</v>
      </c>
      <c r="C7" s="36">
        <v>32</v>
      </c>
      <c r="D7" s="36">
        <v>2274</v>
      </c>
      <c r="E7" s="36">
        <v>62</v>
      </c>
      <c r="F7" s="37">
        <f t="shared" si="0"/>
        <v>3030</v>
      </c>
      <c r="G7" s="37">
        <f t="shared" si="0"/>
        <v>94</v>
      </c>
    </row>
    <row r="8" spans="1:7" ht="12.75" x14ac:dyDescent="0.2">
      <c r="A8" s="35" t="s">
        <v>71</v>
      </c>
      <c r="B8" s="36">
        <v>883</v>
      </c>
      <c r="C8" s="36">
        <v>33</v>
      </c>
      <c r="D8" s="36">
        <v>2799</v>
      </c>
      <c r="E8" s="36">
        <v>114</v>
      </c>
      <c r="F8" s="37">
        <f t="shared" si="0"/>
        <v>3682</v>
      </c>
      <c r="G8" s="37">
        <f t="shared" si="0"/>
        <v>147</v>
      </c>
    </row>
    <row r="9" spans="1:7" ht="12.75" x14ac:dyDescent="0.2">
      <c r="A9" s="35" t="s">
        <v>72</v>
      </c>
      <c r="B9" s="36">
        <v>910</v>
      </c>
      <c r="C9" s="36">
        <v>30</v>
      </c>
      <c r="D9" s="36">
        <v>2730</v>
      </c>
      <c r="E9" s="36">
        <v>101</v>
      </c>
      <c r="F9" s="37">
        <f t="shared" si="0"/>
        <v>3640</v>
      </c>
      <c r="G9" s="37">
        <f t="shared" si="0"/>
        <v>131</v>
      </c>
    </row>
    <row r="10" spans="1:7" ht="12.75" x14ac:dyDescent="0.2">
      <c r="A10" s="35" t="s">
        <v>73</v>
      </c>
      <c r="B10" s="36">
        <v>715</v>
      </c>
      <c r="C10" s="36">
        <v>25</v>
      </c>
      <c r="D10" s="36">
        <v>2570</v>
      </c>
      <c r="E10" s="36">
        <v>80</v>
      </c>
      <c r="F10" s="37">
        <f t="shared" si="0"/>
        <v>3285</v>
      </c>
      <c r="G10" s="37">
        <f t="shared" si="0"/>
        <v>105</v>
      </c>
    </row>
    <row r="11" spans="1:7" ht="12.75" x14ac:dyDescent="0.2">
      <c r="A11" s="35" t="s">
        <v>74</v>
      </c>
      <c r="B11" s="36">
        <v>771</v>
      </c>
      <c r="C11" s="36">
        <v>24</v>
      </c>
      <c r="D11" s="36">
        <v>2351</v>
      </c>
      <c r="E11" s="36">
        <v>79</v>
      </c>
      <c r="F11" s="37">
        <f t="shared" si="0"/>
        <v>3122</v>
      </c>
      <c r="G11" s="37">
        <f t="shared" si="0"/>
        <v>103</v>
      </c>
    </row>
    <row r="12" spans="1:7" ht="12.75" x14ac:dyDescent="0.2">
      <c r="A12" s="35" t="s">
        <v>75</v>
      </c>
      <c r="B12" s="36">
        <v>743</v>
      </c>
      <c r="C12" s="36">
        <v>16</v>
      </c>
      <c r="D12" s="36">
        <v>2346</v>
      </c>
      <c r="E12" s="36">
        <v>97</v>
      </c>
      <c r="F12" s="37">
        <f t="shared" si="0"/>
        <v>3089</v>
      </c>
      <c r="G12" s="37">
        <f t="shared" si="0"/>
        <v>113</v>
      </c>
    </row>
    <row r="13" spans="1:7" ht="12.75" x14ac:dyDescent="0.2">
      <c r="A13" s="35" t="s">
        <v>76</v>
      </c>
      <c r="B13" s="36">
        <v>852</v>
      </c>
      <c r="C13" s="36">
        <v>28</v>
      </c>
      <c r="D13" s="36">
        <v>2233</v>
      </c>
      <c r="E13" s="36">
        <v>57</v>
      </c>
      <c r="F13" s="37">
        <f t="shared" si="0"/>
        <v>3085</v>
      </c>
      <c r="G13" s="37">
        <f t="shared" si="0"/>
        <v>85</v>
      </c>
    </row>
    <row r="14" spans="1:7" ht="12.75" x14ac:dyDescent="0.2">
      <c r="A14" s="35" t="s">
        <v>77</v>
      </c>
      <c r="B14" s="36">
        <v>770</v>
      </c>
      <c r="C14" s="36">
        <v>24</v>
      </c>
      <c r="D14" s="36">
        <v>2168</v>
      </c>
      <c r="E14" s="36">
        <v>69</v>
      </c>
      <c r="F14" s="37">
        <f t="shared" si="0"/>
        <v>2938</v>
      </c>
      <c r="G14" s="37">
        <f t="shared" si="0"/>
        <v>93</v>
      </c>
    </row>
    <row r="15" spans="1:7" ht="12.75" x14ac:dyDescent="0.2">
      <c r="A15" s="38" t="s">
        <v>46</v>
      </c>
      <c r="B15" s="37">
        <f>SUM(B3:B14)</f>
        <v>9076</v>
      </c>
      <c r="C15" s="37">
        <f>SUM(C3:C14)</f>
        <v>310</v>
      </c>
      <c r="D15" s="37">
        <f>SUM(D3:D14)</f>
        <v>27450</v>
      </c>
      <c r="E15" s="37">
        <f>SUM(E3:E14)</f>
        <v>947</v>
      </c>
      <c r="F15" s="37">
        <f t="shared" si="0"/>
        <v>36526</v>
      </c>
      <c r="G15" s="37">
        <f t="shared" si="0"/>
        <v>1257</v>
      </c>
    </row>
    <row r="17" spans="1:6" ht="12.75" x14ac:dyDescent="0.2">
      <c r="A17" s="74" t="s">
        <v>250</v>
      </c>
      <c r="F17" s="39"/>
    </row>
    <row r="18" spans="1:6" ht="12.75" x14ac:dyDescent="0.2">
      <c r="E18" s="39"/>
    </row>
  </sheetData>
  <mergeCells count="4">
    <mergeCell ref="A1:A2"/>
    <mergeCell ref="B1:C1"/>
    <mergeCell ref="D1:E1"/>
    <mergeCell ref="F1:G1"/>
  </mergeCells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workbookViewId="0">
      <selection activeCell="A12" sqref="A12"/>
    </sheetView>
  </sheetViews>
  <sheetFormatPr defaultColWidth="9.125" defaultRowHeight="13.6" x14ac:dyDescent="0.25"/>
  <cols>
    <col min="1" max="1" width="14.75" style="33" customWidth="1"/>
    <col min="2" max="3" width="17.75" style="33" customWidth="1"/>
    <col min="4" max="4" width="13.75" style="33" customWidth="1"/>
    <col min="5" max="6" width="10.25" style="33" customWidth="1"/>
    <col min="7" max="7" width="10.375" style="33" customWidth="1"/>
    <col min="8" max="256" width="9.125" style="33"/>
    <col min="257" max="257" width="14.75" style="33" customWidth="1"/>
    <col min="258" max="263" width="17.75" style="33" customWidth="1"/>
    <col min="264" max="512" width="9.125" style="33"/>
    <col min="513" max="513" width="14.75" style="33" customWidth="1"/>
    <col min="514" max="519" width="17.75" style="33" customWidth="1"/>
    <col min="520" max="768" width="9.125" style="33"/>
    <col min="769" max="769" width="14.75" style="33" customWidth="1"/>
    <col min="770" max="775" width="17.75" style="33" customWidth="1"/>
    <col min="776" max="1024" width="9.125" style="33"/>
    <col min="1025" max="1025" width="14.75" style="33" customWidth="1"/>
    <col min="1026" max="1031" width="17.75" style="33" customWidth="1"/>
    <col min="1032" max="1280" width="9.125" style="33"/>
    <col min="1281" max="1281" width="14.75" style="33" customWidth="1"/>
    <col min="1282" max="1287" width="17.75" style="33" customWidth="1"/>
    <col min="1288" max="1536" width="9.125" style="33"/>
    <col min="1537" max="1537" width="14.75" style="33" customWidth="1"/>
    <col min="1538" max="1543" width="17.75" style="33" customWidth="1"/>
    <col min="1544" max="1792" width="9.125" style="33"/>
    <col min="1793" max="1793" width="14.75" style="33" customWidth="1"/>
    <col min="1794" max="1799" width="17.75" style="33" customWidth="1"/>
    <col min="1800" max="2048" width="9.125" style="33"/>
    <col min="2049" max="2049" width="14.75" style="33" customWidth="1"/>
    <col min="2050" max="2055" width="17.75" style="33" customWidth="1"/>
    <col min="2056" max="2304" width="9.125" style="33"/>
    <col min="2305" max="2305" width="14.75" style="33" customWidth="1"/>
    <col min="2306" max="2311" width="17.75" style="33" customWidth="1"/>
    <col min="2312" max="2560" width="9.125" style="33"/>
    <col min="2561" max="2561" width="14.75" style="33" customWidth="1"/>
    <col min="2562" max="2567" width="17.75" style="33" customWidth="1"/>
    <col min="2568" max="2816" width="9.125" style="33"/>
    <col min="2817" max="2817" width="14.75" style="33" customWidth="1"/>
    <col min="2818" max="2823" width="17.75" style="33" customWidth="1"/>
    <col min="2824" max="3072" width="9.125" style="33"/>
    <col min="3073" max="3073" width="14.75" style="33" customWidth="1"/>
    <col min="3074" max="3079" width="17.75" style="33" customWidth="1"/>
    <col min="3080" max="3328" width="9.125" style="33"/>
    <col min="3329" max="3329" width="14.75" style="33" customWidth="1"/>
    <col min="3330" max="3335" width="17.75" style="33" customWidth="1"/>
    <col min="3336" max="3584" width="9.125" style="33"/>
    <col min="3585" max="3585" width="14.75" style="33" customWidth="1"/>
    <col min="3586" max="3591" width="17.75" style="33" customWidth="1"/>
    <col min="3592" max="3840" width="9.125" style="33"/>
    <col min="3841" max="3841" width="14.75" style="33" customWidth="1"/>
    <col min="3842" max="3847" width="17.75" style="33" customWidth="1"/>
    <col min="3848" max="4096" width="9.125" style="33"/>
    <col min="4097" max="4097" width="14.75" style="33" customWidth="1"/>
    <col min="4098" max="4103" width="17.75" style="33" customWidth="1"/>
    <col min="4104" max="4352" width="9.125" style="33"/>
    <col min="4353" max="4353" width="14.75" style="33" customWidth="1"/>
    <col min="4354" max="4359" width="17.75" style="33" customWidth="1"/>
    <col min="4360" max="4608" width="9.125" style="33"/>
    <col min="4609" max="4609" width="14.75" style="33" customWidth="1"/>
    <col min="4610" max="4615" width="17.75" style="33" customWidth="1"/>
    <col min="4616" max="4864" width="9.125" style="33"/>
    <col min="4865" max="4865" width="14.75" style="33" customWidth="1"/>
    <col min="4866" max="4871" width="17.75" style="33" customWidth="1"/>
    <col min="4872" max="5120" width="9.125" style="33"/>
    <col min="5121" max="5121" width="14.75" style="33" customWidth="1"/>
    <col min="5122" max="5127" width="17.75" style="33" customWidth="1"/>
    <col min="5128" max="5376" width="9.125" style="33"/>
    <col min="5377" max="5377" width="14.75" style="33" customWidth="1"/>
    <col min="5378" max="5383" width="17.75" style="33" customWidth="1"/>
    <col min="5384" max="5632" width="9.125" style="33"/>
    <col min="5633" max="5633" width="14.75" style="33" customWidth="1"/>
    <col min="5634" max="5639" width="17.75" style="33" customWidth="1"/>
    <col min="5640" max="5888" width="9.125" style="33"/>
    <col min="5889" max="5889" width="14.75" style="33" customWidth="1"/>
    <col min="5890" max="5895" width="17.75" style="33" customWidth="1"/>
    <col min="5896" max="6144" width="9.125" style="33"/>
    <col min="6145" max="6145" width="14.75" style="33" customWidth="1"/>
    <col min="6146" max="6151" width="17.75" style="33" customWidth="1"/>
    <col min="6152" max="6400" width="9.125" style="33"/>
    <col min="6401" max="6401" width="14.75" style="33" customWidth="1"/>
    <col min="6402" max="6407" width="17.75" style="33" customWidth="1"/>
    <col min="6408" max="6656" width="9.125" style="33"/>
    <col min="6657" max="6657" width="14.75" style="33" customWidth="1"/>
    <col min="6658" max="6663" width="17.75" style="33" customWidth="1"/>
    <col min="6664" max="6912" width="9.125" style="33"/>
    <col min="6913" max="6913" width="14.75" style="33" customWidth="1"/>
    <col min="6914" max="6919" width="17.75" style="33" customWidth="1"/>
    <col min="6920" max="7168" width="9.125" style="33"/>
    <col min="7169" max="7169" width="14.75" style="33" customWidth="1"/>
    <col min="7170" max="7175" width="17.75" style="33" customWidth="1"/>
    <col min="7176" max="7424" width="9.125" style="33"/>
    <col min="7425" max="7425" width="14.75" style="33" customWidth="1"/>
    <col min="7426" max="7431" width="17.75" style="33" customWidth="1"/>
    <col min="7432" max="7680" width="9.125" style="33"/>
    <col min="7681" max="7681" width="14.75" style="33" customWidth="1"/>
    <col min="7682" max="7687" width="17.75" style="33" customWidth="1"/>
    <col min="7688" max="7936" width="9.125" style="33"/>
    <col min="7937" max="7937" width="14.75" style="33" customWidth="1"/>
    <col min="7938" max="7943" width="17.75" style="33" customWidth="1"/>
    <col min="7944" max="8192" width="9.125" style="33"/>
    <col min="8193" max="8193" width="14.75" style="33" customWidth="1"/>
    <col min="8194" max="8199" width="17.75" style="33" customWidth="1"/>
    <col min="8200" max="8448" width="9.125" style="33"/>
    <col min="8449" max="8449" width="14.75" style="33" customWidth="1"/>
    <col min="8450" max="8455" width="17.75" style="33" customWidth="1"/>
    <col min="8456" max="8704" width="9.125" style="33"/>
    <col min="8705" max="8705" width="14.75" style="33" customWidth="1"/>
    <col min="8706" max="8711" width="17.75" style="33" customWidth="1"/>
    <col min="8712" max="8960" width="9.125" style="33"/>
    <col min="8961" max="8961" width="14.75" style="33" customWidth="1"/>
    <col min="8962" max="8967" width="17.75" style="33" customWidth="1"/>
    <col min="8968" max="9216" width="9.125" style="33"/>
    <col min="9217" max="9217" width="14.75" style="33" customWidth="1"/>
    <col min="9218" max="9223" width="17.75" style="33" customWidth="1"/>
    <col min="9224" max="9472" width="9.125" style="33"/>
    <col min="9473" max="9473" width="14.75" style="33" customWidth="1"/>
    <col min="9474" max="9479" width="17.75" style="33" customWidth="1"/>
    <col min="9480" max="9728" width="9.125" style="33"/>
    <col min="9729" max="9729" width="14.75" style="33" customWidth="1"/>
    <col min="9730" max="9735" width="17.75" style="33" customWidth="1"/>
    <col min="9736" max="9984" width="9.125" style="33"/>
    <col min="9985" max="9985" width="14.75" style="33" customWidth="1"/>
    <col min="9986" max="9991" width="17.75" style="33" customWidth="1"/>
    <col min="9992" max="10240" width="9.125" style="33"/>
    <col min="10241" max="10241" width="14.75" style="33" customWidth="1"/>
    <col min="10242" max="10247" width="17.75" style="33" customWidth="1"/>
    <col min="10248" max="10496" width="9.125" style="33"/>
    <col min="10497" max="10497" width="14.75" style="33" customWidth="1"/>
    <col min="10498" max="10503" width="17.75" style="33" customWidth="1"/>
    <col min="10504" max="10752" width="9.125" style="33"/>
    <col min="10753" max="10753" width="14.75" style="33" customWidth="1"/>
    <col min="10754" max="10759" width="17.75" style="33" customWidth="1"/>
    <col min="10760" max="11008" width="9.125" style="33"/>
    <col min="11009" max="11009" width="14.75" style="33" customWidth="1"/>
    <col min="11010" max="11015" width="17.75" style="33" customWidth="1"/>
    <col min="11016" max="11264" width="9.125" style="33"/>
    <col min="11265" max="11265" width="14.75" style="33" customWidth="1"/>
    <col min="11266" max="11271" width="17.75" style="33" customWidth="1"/>
    <col min="11272" max="11520" width="9.125" style="33"/>
    <col min="11521" max="11521" width="14.75" style="33" customWidth="1"/>
    <col min="11522" max="11527" width="17.75" style="33" customWidth="1"/>
    <col min="11528" max="11776" width="9.125" style="33"/>
    <col min="11777" max="11777" width="14.75" style="33" customWidth="1"/>
    <col min="11778" max="11783" width="17.75" style="33" customWidth="1"/>
    <col min="11784" max="12032" width="9.125" style="33"/>
    <col min="12033" max="12033" width="14.75" style="33" customWidth="1"/>
    <col min="12034" max="12039" width="17.75" style="33" customWidth="1"/>
    <col min="12040" max="12288" width="9.125" style="33"/>
    <col min="12289" max="12289" width="14.75" style="33" customWidth="1"/>
    <col min="12290" max="12295" width="17.75" style="33" customWidth="1"/>
    <col min="12296" max="12544" width="9.125" style="33"/>
    <col min="12545" max="12545" width="14.75" style="33" customWidth="1"/>
    <col min="12546" max="12551" width="17.75" style="33" customWidth="1"/>
    <col min="12552" max="12800" width="9.125" style="33"/>
    <col min="12801" max="12801" width="14.75" style="33" customWidth="1"/>
    <col min="12802" max="12807" width="17.75" style="33" customWidth="1"/>
    <col min="12808" max="13056" width="9.125" style="33"/>
    <col min="13057" max="13057" width="14.75" style="33" customWidth="1"/>
    <col min="13058" max="13063" width="17.75" style="33" customWidth="1"/>
    <col min="13064" max="13312" width="9.125" style="33"/>
    <col min="13313" max="13313" width="14.75" style="33" customWidth="1"/>
    <col min="13314" max="13319" width="17.75" style="33" customWidth="1"/>
    <col min="13320" max="13568" width="9.125" style="33"/>
    <col min="13569" max="13569" width="14.75" style="33" customWidth="1"/>
    <col min="13570" max="13575" width="17.75" style="33" customWidth="1"/>
    <col min="13576" max="13824" width="9.125" style="33"/>
    <col min="13825" max="13825" width="14.75" style="33" customWidth="1"/>
    <col min="13826" max="13831" width="17.75" style="33" customWidth="1"/>
    <col min="13832" max="14080" width="9.125" style="33"/>
    <col min="14081" max="14081" width="14.75" style="33" customWidth="1"/>
    <col min="14082" max="14087" width="17.75" style="33" customWidth="1"/>
    <col min="14088" max="14336" width="9.125" style="33"/>
    <col min="14337" max="14337" width="14.75" style="33" customWidth="1"/>
    <col min="14338" max="14343" width="17.75" style="33" customWidth="1"/>
    <col min="14344" max="14592" width="9.125" style="33"/>
    <col min="14593" max="14593" width="14.75" style="33" customWidth="1"/>
    <col min="14594" max="14599" width="17.75" style="33" customWidth="1"/>
    <col min="14600" max="14848" width="9.125" style="33"/>
    <col min="14849" max="14849" width="14.75" style="33" customWidth="1"/>
    <col min="14850" max="14855" width="17.75" style="33" customWidth="1"/>
    <col min="14856" max="15104" width="9.125" style="33"/>
    <col min="15105" max="15105" width="14.75" style="33" customWidth="1"/>
    <col min="15106" max="15111" width="17.75" style="33" customWidth="1"/>
    <col min="15112" max="15360" width="9.125" style="33"/>
    <col min="15361" max="15361" width="14.75" style="33" customWidth="1"/>
    <col min="15362" max="15367" width="17.75" style="33" customWidth="1"/>
    <col min="15368" max="15616" width="9.125" style="33"/>
    <col min="15617" max="15617" width="14.75" style="33" customWidth="1"/>
    <col min="15618" max="15623" width="17.75" style="33" customWidth="1"/>
    <col min="15624" max="15872" width="9.125" style="33"/>
    <col min="15873" max="15873" width="14.75" style="33" customWidth="1"/>
    <col min="15874" max="15879" width="17.75" style="33" customWidth="1"/>
    <col min="15880" max="16128" width="9.125" style="33"/>
    <col min="16129" max="16129" width="14.75" style="33" customWidth="1"/>
    <col min="16130" max="16135" width="17.75" style="33" customWidth="1"/>
    <col min="16136" max="16384" width="9.125" style="33"/>
  </cols>
  <sheetData>
    <row r="1" spans="1:7" ht="25" customHeight="1" x14ac:dyDescent="0.25">
      <c r="A1" s="91" t="s">
        <v>78</v>
      </c>
      <c r="B1" s="89" t="s">
        <v>63</v>
      </c>
      <c r="C1" s="89"/>
      <c r="D1" s="90" t="s">
        <v>64</v>
      </c>
      <c r="E1" s="90"/>
      <c r="F1" s="90" t="s">
        <v>65</v>
      </c>
      <c r="G1" s="90"/>
    </row>
    <row r="2" spans="1:7" x14ac:dyDescent="0.25">
      <c r="A2" s="92"/>
      <c r="B2" s="34" t="s">
        <v>220</v>
      </c>
      <c r="C2" s="34" t="s">
        <v>221</v>
      </c>
      <c r="D2" s="34" t="s">
        <v>220</v>
      </c>
      <c r="E2" s="34" t="s">
        <v>221</v>
      </c>
      <c r="F2" s="34" t="s">
        <v>220</v>
      </c>
      <c r="G2" s="34" t="s">
        <v>221</v>
      </c>
    </row>
    <row r="3" spans="1:7" x14ac:dyDescent="0.25">
      <c r="A3" s="35" t="s">
        <v>79</v>
      </c>
      <c r="B3" s="36">
        <v>1375</v>
      </c>
      <c r="C3" s="36">
        <v>48</v>
      </c>
      <c r="D3" s="36">
        <v>3944</v>
      </c>
      <c r="E3" s="36">
        <v>119</v>
      </c>
      <c r="F3" s="37">
        <f>B3+D3</f>
        <v>5319</v>
      </c>
      <c r="G3" s="37">
        <f>C3+E3</f>
        <v>167</v>
      </c>
    </row>
    <row r="4" spans="1:7" x14ac:dyDescent="0.25">
      <c r="A4" s="35" t="s">
        <v>80</v>
      </c>
      <c r="B4" s="36">
        <v>1270</v>
      </c>
      <c r="C4" s="36">
        <v>44</v>
      </c>
      <c r="D4" s="36">
        <v>3861</v>
      </c>
      <c r="E4" s="36">
        <v>109</v>
      </c>
      <c r="F4" s="37">
        <f t="shared" ref="F4:G10" si="0">B4+D4</f>
        <v>5131</v>
      </c>
      <c r="G4" s="37">
        <f t="shared" si="0"/>
        <v>153</v>
      </c>
    </row>
    <row r="5" spans="1:7" x14ac:dyDescent="0.25">
      <c r="A5" s="35" t="s">
        <v>81</v>
      </c>
      <c r="B5" s="36">
        <v>1246</v>
      </c>
      <c r="C5" s="36">
        <v>52</v>
      </c>
      <c r="D5" s="36">
        <v>3821</v>
      </c>
      <c r="E5" s="36">
        <v>129</v>
      </c>
      <c r="F5" s="37">
        <f t="shared" si="0"/>
        <v>5067</v>
      </c>
      <c r="G5" s="37">
        <f t="shared" si="0"/>
        <v>181</v>
      </c>
    </row>
    <row r="6" spans="1:7" x14ac:dyDescent="0.25">
      <c r="A6" s="35" t="s">
        <v>82</v>
      </c>
      <c r="B6" s="36">
        <v>1286</v>
      </c>
      <c r="C6" s="36">
        <v>41</v>
      </c>
      <c r="D6" s="36">
        <v>3807</v>
      </c>
      <c r="E6" s="36">
        <v>110</v>
      </c>
      <c r="F6" s="37">
        <f t="shared" si="0"/>
        <v>5093</v>
      </c>
      <c r="G6" s="37">
        <f t="shared" si="0"/>
        <v>151</v>
      </c>
    </row>
    <row r="7" spans="1:7" x14ac:dyDescent="0.25">
      <c r="A7" s="35" t="s">
        <v>83</v>
      </c>
      <c r="B7" s="36">
        <v>1368</v>
      </c>
      <c r="C7" s="36">
        <v>38</v>
      </c>
      <c r="D7" s="36">
        <v>4068</v>
      </c>
      <c r="E7" s="36">
        <v>112</v>
      </c>
      <c r="F7" s="37">
        <f t="shared" si="0"/>
        <v>5436</v>
      </c>
      <c r="G7" s="37">
        <f t="shared" si="0"/>
        <v>150</v>
      </c>
    </row>
    <row r="8" spans="1:7" ht="12.75" x14ac:dyDescent="0.2">
      <c r="A8" s="35" t="s">
        <v>84</v>
      </c>
      <c r="B8" s="36">
        <v>1211</v>
      </c>
      <c r="C8" s="36">
        <v>44</v>
      </c>
      <c r="D8" s="36">
        <v>4129</v>
      </c>
      <c r="E8" s="36">
        <v>182</v>
      </c>
      <c r="F8" s="37">
        <f t="shared" si="0"/>
        <v>5340</v>
      </c>
      <c r="G8" s="37">
        <f t="shared" si="0"/>
        <v>226</v>
      </c>
    </row>
    <row r="9" spans="1:7" ht="12.75" x14ac:dyDescent="0.2">
      <c r="A9" s="35" t="s">
        <v>85</v>
      </c>
      <c r="B9" s="36">
        <v>1320</v>
      </c>
      <c r="C9" s="36">
        <v>43</v>
      </c>
      <c r="D9" s="36">
        <v>3820</v>
      </c>
      <c r="E9" s="36">
        <v>186</v>
      </c>
      <c r="F9" s="37">
        <f t="shared" si="0"/>
        <v>5140</v>
      </c>
      <c r="G9" s="37">
        <f t="shared" si="0"/>
        <v>229</v>
      </c>
    </row>
    <row r="10" spans="1:7" ht="12.75" x14ac:dyDescent="0.2">
      <c r="A10" s="38" t="s">
        <v>46</v>
      </c>
      <c r="B10" s="37">
        <f>SUM(B3:B9)</f>
        <v>9076</v>
      </c>
      <c r="C10" s="37">
        <f>SUM(C3:C9)</f>
        <v>310</v>
      </c>
      <c r="D10" s="37">
        <f>SUM(D3:D9)</f>
        <v>27450</v>
      </c>
      <c r="E10" s="37">
        <f>SUM(E3:E9)</f>
        <v>947</v>
      </c>
      <c r="F10" s="37">
        <f t="shared" si="0"/>
        <v>36526</v>
      </c>
      <c r="G10" s="37">
        <f t="shared" si="0"/>
        <v>1257</v>
      </c>
    </row>
    <row r="12" spans="1:7" ht="12.75" x14ac:dyDescent="0.2">
      <c r="A12" s="74" t="s">
        <v>250</v>
      </c>
      <c r="F12" s="39"/>
    </row>
  </sheetData>
  <mergeCells count="4">
    <mergeCell ref="A1:A2"/>
    <mergeCell ref="B1:C1"/>
    <mergeCell ref="D1:E1"/>
    <mergeCell ref="F1:G1"/>
  </mergeCells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tabSelected="1" workbookViewId="0">
      <selection sqref="A1:J1"/>
    </sheetView>
  </sheetViews>
  <sheetFormatPr defaultRowHeight="14.3" x14ac:dyDescent="0.25"/>
  <cols>
    <col min="1" max="1" width="17" bestFit="1" customWidth="1"/>
    <col min="3" max="3" width="9.125" customWidth="1"/>
    <col min="4" max="6" width="8" customWidth="1"/>
    <col min="9" max="9" width="9.125" style="50"/>
  </cols>
  <sheetData>
    <row r="1" spans="1:10" ht="15.8" x14ac:dyDescent="0.25">
      <c r="A1" s="82">
        <v>2019</v>
      </c>
      <c r="B1" s="82"/>
      <c r="C1" s="82"/>
      <c r="D1" s="82"/>
      <c r="E1" s="82"/>
      <c r="F1" s="82"/>
      <c r="G1" s="82"/>
      <c r="H1" s="82"/>
      <c r="I1" s="82"/>
      <c r="J1" s="82"/>
    </row>
    <row r="2" spans="1:10" ht="23.1" x14ac:dyDescent="0.25">
      <c r="A2" s="1" t="s">
        <v>21</v>
      </c>
      <c r="B2" s="1" t="s">
        <v>22</v>
      </c>
      <c r="C2" s="1" t="s">
        <v>23</v>
      </c>
      <c r="D2" s="1" t="s">
        <v>24</v>
      </c>
      <c r="E2" s="1" t="s">
        <v>25</v>
      </c>
      <c r="F2" s="1" t="s">
        <v>26</v>
      </c>
      <c r="G2" s="1" t="s">
        <v>27</v>
      </c>
      <c r="H2" s="1" t="s">
        <v>28</v>
      </c>
      <c r="I2" s="40" t="s">
        <v>29</v>
      </c>
      <c r="J2" s="1" t="s">
        <v>30</v>
      </c>
    </row>
    <row r="3" spans="1:10" ht="14.95" x14ac:dyDescent="0.25">
      <c r="A3" s="2" t="s">
        <v>20</v>
      </c>
      <c r="B3" s="61">
        <v>2702.3019999999997</v>
      </c>
      <c r="C3" s="3">
        <v>996</v>
      </c>
      <c r="D3" s="3">
        <v>35</v>
      </c>
      <c r="E3" s="3">
        <v>37</v>
      </c>
      <c r="F3" s="3">
        <v>1619</v>
      </c>
      <c r="G3" s="4">
        <f t="shared" ref="G3:G23" si="0">C3/B3*100</f>
        <v>36.85746448768495</v>
      </c>
      <c r="H3" s="4">
        <f t="shared" ref="H3:H22" si="1">E3/B3*100</f>
        <v>1.369202998036489</v>
      </c>
      <c r="I3" s="49">
        <f t="shared" ref="I3:I22" si="2">E3/C3*100</f>
        <v>3.7148594377510036</v>
      </c>
      <c r="J3" s="4">
        <f t="shared" ref="J3:J22" si="3">E3/(E3+F3)*100</f>
        <v>2.2342995169082123</v>
      </c>
    </row>
    <row r="4" spans="1:10" ht="14.95" x14ac:dyDescent="0.25">
      <c r="A4" s="2" t="s">
        <v>19</v>
      </c>
      <c r="B4" s="61">
        <v>1970.3379999999997</v>
      </c>
      <c r="C4" s="3">
        <v>290</v>
      </c>
      <c r="D4" s="3">
        <v>16</v>
      </c>
      <c r="E4" s="3">
        <v>19</v>
      </c>
      <c r="F4" s="3">
        <v>528</v>
      </c>
      <c r="G4" s="4">
        <f t="shared" si="0"/>
        <v>14.718286913209816</v>
      </c>
      <c r="H4" s="4">
        <f t="shared" si="1"/>
        <v>0.9643015563827122</v>
      </c>
      <c r="I4" s="49">
        <f t="shared" si="2"/>
        <v>6.5517241379310347</v>
      </c>
      <c r="J4" s="4">
        <f t="shared" si="3"/>
        <v>3.4734917733089579</v>
      </c>
    </row>
    <row r="5" spans="1:10" ht="14.95" x14ac:dyDescent="0.25">
      <c r="A5" s="2" t="s">
        <v>18</v>
      </c>
      <c r="B5" s="61">
        <v>3835.0289999999991</v>
      </c>
      <c r="C5" s="3">
        <v>1038</v>
      </c>
      <c r="D5" s="3">
        <v>57</v>
      </c>
      <c r="E5" s="3">
        <v>65</v>
      </c>
      <c r="F5" s="3">
        <v>1886</v>
      </c>
      <c r="G5" s="4">
        <f t="shared" si="0"/>
        <v>27.066288155839246</v>
      </c>
      <c r="H5" s="4">
        <f t="shared" si="1"/>
        <v>1.6949024375043844</v>
      </c>
      <c r="I5" s="49">
        <f t="shared" si="2"/>
        <v>6.262042389210019</v>
      </c>
      <c r="J5" s="4">
        <f t="shared" si="3"/>
        <v>3.3316248077908761</v>
      </c>
    </row>
    <row r="6" spans="1:10" ht="14.95" x14ac:dyDescent="0.25">
      <c r="A6" s="2" t="s">
        <v>17</v>
      </c>
      <c r="B6" s="61">
        <v>3506.6810000000014</v>
      </c>
      <c r="C6" s="3">
        <v>2175</v>
      </c>
      <c r="D6" s="3">
        <v>80</v>
      </c>
      <c r="E6" s="3">
        <v>93</v>
      </c>
      <c r="F6" s="3">
        <v>3559</v>
      </c>
      <c r="G6" s="4">
        <f t="shared" si="0"/>
        <v>62.024461306859656</v>
      </c>
      <c r="H6" s="4">
        <f t="shared" si="1"/>
        <v>2.6520804145002059</v>
      </c>
      <c r="I6" s="49">
        <f t="shared" si="2"/>
        <v>4.2758620689655169</v>
      </c>
      <c r="J6" s="4">
        <f t="shared" si="3"/>
        <v>2.546549835706462</v>
      </c>
    </row>
    <row r="7" spans="1:10" ht="14.95" x14ac:dyDescent="0.25">
      <c r="A7" s="2" t="s">
        <v>16</v>
      </c>
      <c r="B7" s="61">
        <v>3929.6049999999987</v>
      </c>
      <c r="C7" s="3">
        <v>3624</v>
      </c>
      <c r="D7" s="3">
        <v>125</v>
      </c>
      <c r="E7" s="3">
        <v>143</v>
      </c>
      <c r="F7" s="3">
        <v>5642</v>
      </c>
      <c r="G7" s="4">
        <f t="shared" si="0"/>
        <v>92.223009691813843</v>
      </c>
      <c r="H7" s="4">
        <f t="shared" si="1"/>
        <v>3.639042600973891</v>
      </c>
      <c r="I7" s="49">
        <f t="shared" si="2"/>
        <v>3.945916114790287</v>
      </c>
      <c r="J7" s="4">
        <f t="shared" si="3"/>
        <v>2.4719101123595504</v>
      </c>
    </row>
    <row r="8" spans="1:10" ht="14.95" x14ac:dyDescent="0.25">
      <c r="A8" s="2" t="s">
        <v>15</v>
      </c>
      <c r="B8" s="61">
        <v>1418.1000000000001</v>
      </c>
      <c r="C8" s="3">
        <v>838</v>
      </c>
      <c r="D8" s="3">
        <v>26</v>
      </c>
      <c r="E8" s="3">
        <v>29</v>
      </c>
      <c r="F8" s="3">
        <v>1247</v>
      </c>
      <c r="G8" s="4">
        <f t="shared" si="0"/>
        <v>59.093152810098019</v>
      </c>
      <c r="H8" s="4">
        <f t="shared" si="1"/>
        <v>2.0449897750511243</v>
      </c>
      <c r="I8" s="49">
        <f t="shared" si="2"/>
        <v>3.4606205250596656</v>
      </c>
      <c r="J8" s="4">
        <f t="shared" si="3"/>
        <v>2.2727272727272729</v>
      </c>
    </row>
    <row r="9" spans="1:10" ht="14.95" x14ac:dyDescent="0.25">
      <c r="A9" s="2" t="s">
        <v>14</v>
      </c>
      <c r="B9" s="61">
        <v>3147.4529999999991</v>
      </c>
      <c r="C9" s="3">
        <v>3843</v>
      </c>
      <c r="D9" s="3">
        <v>105</v>
      </c>
      <c r="E9" s="3">
        <v>108</v>
      </c>
      <c r="F9" s="3">
        <v>6074</v>
      </c>
      <c r="G9" s="4">
        <f t="shared" si="0"/>
        <v>122.09872554093741</v>
      </c>
      <c r="H9" s="4">
        <f t="shared" si="1"/>
        <v>3.4313459168413329</v>
      </c>
      <c r="I9" s="49">
        <f t="shared" si="2"/>
        <v>2.810304449648712</v>
      </c>
      <c r="J9" s="4">
        <f t="shared" si="3"/>
        <v>1.7470074409576188</v>
      </c>
    </row>
    <row r="10" spans="1:10" ht="14.95" x14ac:dyDescent="0.25">
      <c r="A10" s="2" t="s">
        <v>13</v>
      </c>
      <c r="B10" s="61">
        <v>1474.4370000000006</v>
      </c>
      <c r="C10" s="3">
        <v>1563</v>
      </c>
      <c r="D10" s="3">
        <v>25</v>
      </c>
      <c r="E10" s="3">
        <v>26</v>
      </c>
      <c r="F10" s="3">
        <v>2254</v>
      </c>
      <c r="G10" s="4">
        <f t="shared" si="0"/>
        <v>106.00656386132465</v>
      </c>
      <c r="H10" s="4">
        <f t="shared" si="1"/>
        <v>1.7633849394718113</v>
      </c>
      <c r="I10" s="49">
        <f t="shared" si="2"/>
        <v>1.6634676903390915</v>
      </c>
      <c r="J10" s="4">
        <f t="shared" si="3"/>
        <v>1.1403508771929824</v>
      </c>
    </row>
    <row r="11" spans="1:10" ht="14.95" x14ac:dyDescent="0.25">
      <c r="A11" s="2" t="s">
        <v>12</v>
      </c>
      <c r="B11" s="61">
        <v>4285.6619999999994</v>
      </c>
      <c r="C11" s="3">
        <v>5732</v>
      </c>
      <c r="D11" s="3">
        <v>138</v>
      </c>
      <c r="E11" s="3">
        <v>147</v>
      </c>
      <c r="F11" s="3">
        <v>9132</v>
      </c>
      <c r="G11" s="4">
        <f t="shared" si="0"/>
        <v>133.74829839590711</v>
      </c>
      <c r="H11" s="4">
        <f t="shared" si="1"/>
        <v>3.430041846510528</v>
      </c>
      <c r="I11" s="49">
        <f t="shared" si="2"/>
        <v>2.5645498953244941</v>
      </c>
      <c r="J11" s="4">
        <f t="shared" si="3"/>
        <v>1.5842224377626901</v>
      </c>
    </row>
    <row r="12" spans="1:10" ht="14.95" x14ac:dyDescent="0.25">
      <c r="A12" s="2" t="s">
        <v>11</v>
      </c>
      <c r="B12" s="61">
        <v>1600.3160000000005</v>
      </c>
      <c r="C12" s="3">
        <v>1390</v>
      </c>
      <c r="D12" s="3">
        <v>38</v>
      </c>
      <c r="E12" s="3">
        <v>44</v>
      </c>
      <c r="F12" s="3">
        <v>2147</v>
      </c>
      <c r="G12" s="4">
        <f t="shared" si="0"/>
        <v>86.857845575498814</v>
      </c>
      <c r="H12" s="4">
        <f t="shared" si="1"/>
        <v>2.7494569822460053</v>
      </c>
      <c r="I12" s="49">
        <f t="shared" si="2"/>
        <v>3.1654676258992804</v>
      </c>
      <c r="J12" s="4">
        <f t="shared" si="3"/>
        <v>2.0082154267457781</v>
      </c>
    </row>
    <row r="13" spans="1:10" ht="14.95" x14ac:dyDescent="0.25">
      <c r="A13" s="2" t="s">
        <v>10</v>
      </c>
      <c r="B13" s="61">
        <v>1060.335</v>
      </c>
      <c r="C13" s="3">
        <v>202</v>
      </c>
      <c r="D13" s="3">
        <v>14</v>
      </c>
      <c r="E13" s="3">
        <v>21</v>
      </c>
      <c r="F13" s="3">
        <v>400</v>
      </c>
      <c r="G13" s="4">
        <f t="shared" si="0"/>
        <v>19.05058307044472</v>
      </c>
      <c r="H13" s="4">
        <f t="shared" si="1"/>
        <v>1.9805061607888073</v>
      </c>
      <c r="I13" s="49">
        <f t="shared" si="2"/>
        <v>10.396039603960396</v>
      </c>
      <c r="J13" s="4">
        <f t="shared" si="3"/>
        <v>4.9881235154394297</v>
      </c>
    </row>
    <row r="14" spans="1:10" ht="14.95" x14ac:dyDescent="0.25">
      <c r="A14" s="2" t="s">
        <v>9</v>
      </c>
      <c r="B14" s="61">
        <v>3978.3969999999995</v>
      </c>
      <c r="C14" s="3">
        <v>2423</v>
      </c>
      <c r="D14" s="3">
        <v>75</v>
      </c>
      <c r="E14" s="3">
        <v>82</v>
      </c>
      <c r="F14" s="3">
        <v>3874</v>
      </c>
      <c r="G14" s="4">
        <f t="shared" si="0"/>
        <v>60.903926883113989</v>
      </c>
      <c r="H14" s="4">
        <f t="shared" si="1"/>
        <v>2.0611316567954381</v>
      </c>
      <c r="I14" s="49">
        <f t="shared" si="2"/>
        <v>3.3842344201403218</v>
      </c>
      <c r="J14" s="4">
        <f t="shared" si="3"/>
        <v>2.0728008088978767</v>
      </c>
    </row>
    <row r="15" spans="1:10" ht="14.95" x14ac:dyDescent="0.25">
      <c r="A15" s="2" t="s">
        <v>8</v>
      </c>
      <c r="B15" s="61">
        <v>3325.5220000000008</v>
      </c>
      <c r="C15" s="3">
        <v>1597</v>
      </c>
      <c r="D15" s="3">
        <v>70</v>
      </c>
      <c r="E15" s="3">
        <v>80</v>
      </c>
      <c r="F15" s="3">
        <v>3109</v>
      </c>
      <c r="G15" s="4">
        <f t="shared" si="0"/>
        <v>48.022536010887897</v>
      </c>
      <c r="H15" s="4">
        <f t="shared" si="1"/>
        <v>2.4056373706142971</v>
      </c>
      <c r="I15" s="49">
        <f t="shared" si="2"/>
        <v>5.0093926111458984</v>
      </c>
      <c r="J15" s="4">
        <f t="shared" si="3"/>
        <v>2.508623392913139</v>
      </c>
    </row>
    <row r="16" spans="1:10" ht="14.95" x14ac:dyDescent="0.25">
      <c r="A16" s="2" t="s">
        <v>7</v>
      </c>
      <c r="B16" s="61">
        <v>3090.9059999999999</v>
      </c>
      <c r="C16" s="3">
        <v>954</v>
      </c>
      <c r="D16" s="3">
        <v>23</v>
      </c>
      <c r="E16" s="3">
        <v>25</v>
      </c>
      <c r="F16" s="3">
        <v>1599</v>
      </c>
      <c r="G16" s="4">
        <f t="shared" si="0"/>
        <v>30.864736747089687</v>
      </c>
      <c r="H16" s="4">
        <f t="shared" si="1"/>
        <v>0.808824338236103</v>
      </c>
      <c r="I16" s="49">
        <f t="shared" si="2"/>
        <v>2.6205450733752618</v>
      </c>
      <c r="J16" s="4">
        <f t="shared" si="3"/>
        <v>1.5394088669950738</v>
      </c>
    </row>
    <row r="17" spans="1:10" ht="14.95" x14ac:dyDescent="0.25">
      <c r="A17" s="2" t="s">
        <v>6</v>
      </c>
      <c r="B17" s="61">
        <v>4546.818000000002</v>
      </c>
      <c r="C17" s="3">
        <v>1747</v>
      </c>
      <c r="D17" s="3">
        <v>54</v>
      </c>
      <c r="E17" s="3">
        <v>63</v>
      </c>
      <c r="F17" s="3">
        <v>3094</v>
      </c>
      <c r="G17" s="4">
        <f t="shared" si="0"/>
        <v>38.422474794460641</v>
      </c>
      <c r="H17" s="4">
        <f t="shared" si="1"/>
        <v>1.3855843801093419</v>
      </c>
      <c r="I17" s="49">
        <f t="shared" si="2"/>
        <v>3.6061820263308531</v>
      </c>
      <c r="J17" s="4">
        <f t="shared" si="3"/>
        <v>1.9955654101995564</v>
      </c>
    </row>
    <row r="18" spans="1:10" ht="14.95" x14ac:dyDescent="0.25">
      <c r="A18" s="2" t="s">
        <v>5</v>
      </c>
      <c r="B18" s="61">
        <v>4070.8999999999987</v>
      </c>
      <c r="C18" s="3">
        <v>3100</v>
      </c>
      <c r="D18" s="3">
        <v>76</v>
      </c>
      <c r="E18" s="3">
        <v>81</v>
      </c>
      <c r="F18" s="3">
        <v>4616</v>
      </c>
      <c r="G18" s="4">
        <f t="shared" si="0"/>
        <v>76.150237048318587</v>
      </c>
      <c r="H18" s="4">
        <f t="shared" si="1"/>
        <v>1.9897320002947756</v>
      </c>
      <c r="I18" s="49">
        <f t="shared" si="2"/>
        <v>2.612903225806452</v>
      </c>
      <c r="J18" s="4">
        <f t="shared" si="3"/>
        <v>1.7245050031935278</v>
      </c>
    </row>
    <row r="19" spans="1:10" ht="14.95" x14ac:dyDescent="0.25">
      <c r="A19" s="2" t="s">
        <v>4</v>
      </c>
      <c r="B19" s="61">
        <v>1874.1120000000003</v>
      </c>
      <c r="C19" s="3">
        <v>1117</v>
      </c>
      <c r="D19" s="3">
        <v>37</v>
      </c>
      <c r="E19" s="3">
        <v>38</v>
      </c>
      <c r="F19" s="3">
        <v>1706</v>
      </c>
      <c r="G19" s="4">
        <f t="shared" si="0"/>
        <v>59.601560632448845</v>
      </c>
      <c r="H19" s="4">
        <f t="shared" si="1"/>
        <v>2.0276269507905607</v>
      </c>
      <c r="I19" s="49">
        <f t="shared" si="2"/>
        <v>3.4019695613249774</v>
      </c>
      <c r="J19" s="4">
        <f t="shared" si="3"/>
        <v>2.1788990825688073</v>
      </c>
    </row>
    <row r="20" spans="1:10" ht="14.95" x14ac:dyDescent="0.25">
      <c r="A20" s="2" t="s">
        <v>3</v>
      </c>
      <c r="B20" s="61">
        <v>1544.8140000000008</v>
      </c>
      <c r="C20" s="3">
        <v>685</v>
      </c>
      <c r="D20" s="3">
        <v>24</v>
      </c>
      <c r="E20" s="3">
        <v>24</v>
      </c>
      <c r="F20" s="3">
        <v>1059</v>
      </c>
      <c r="G20" s="4">
        <f t="shared" si="0"/>
        <v>44.341907828385793</v>
      </c>
      <c r="H20" s="4">
        <f t="shared" si="1"/>
        <v>1.5535850917974583</v>
      </c>
      <c r="I20" s="49">
        <f t="shared" si="2"/>
        <v>3.5036496350364965</v>
      </c>
      <c r="J20" s="4">
        <f t="shared" si="3"/>
        <v>2.21606648199446</v>
      </c>
    </row>
    <row r="21" spans="1:10" ht="14.95" x14ac:dyDescent="0.25">
      <c r="A21" s="2" t="s">
        <v>2</v>
      </c>
      <c r="B21" s="61">
        <v>377.827</v>
      </c>
      <c r="C21" s="3">
        <v>142</v>
      </c>
      <c r="D21" s="3">
        <v>4</v>
      </c>
      <c r="E21" s="3">
        <v>4</v>
      </c>
      <c r="F21" s="3">
        <v>222</v>
      </c>
      <c r="G21" s="4">
        <f t="shared" si="0"/>
        <v>37.583338406201783</v>
      </c>
      <c r="H21" s="4">
        <f t="shared" si="1"/>
        <v>1.0586855889070923</v>
      </c>
      <c r="I21" s="49">
        <f t="shared" si="2"/>
        <v>2.8169014084507045</v>
      </c>
      <c r="J21" s="4">
        <f t="shared" si="3"/>
        <v>1.7699115044247788</v>
      </c>
    </row>
    <row r="22" spans="1:10" ht="14.95" x14ac:dyDescent="0.25">
      <c r="A22" s="2" t="s">
        <v>1</v>
      </c>
      <c r="B22" s="61">
        <v>3305.1540000000005</v>
      </c>
      <c r="C22" s="3">
        <v>3059</v>
      </c>
      <c r="D22" s="3">
        <v>121</v>
      </c>
      <c r="E22" s="3">
        <v>128</v>
      </c>
      <c r="F22" s="3">
        <v>4751</v>
      </c>
      <c r="G22" s="4">
        <f t="shared" si="0"/>
        <v>92.552419645196551</v>
      </c>
      <c r="H22" s="4">
        <f t="shared" si="1"/>
        <v>3.8727393640356844</v>
      </c>
      <c r="I22" s="49">
        <f t="shared" si="2"/>
        <v>4.1843739784243219</v>
      </c>
      <c r="J22" s="4">
        <f t="shared" si="3"/>
        <v>2.6234884197581474</v>
      </c>
    </row>
    <row r="23" spans="1:10" ht="14.95" x14ac:dyDescent="0.25">
      <c r="A23" s="5" t="s">
        <v>0</v>
      </c>
      <c r="B23" s="8">
        <f>SUM(B3:B22)</f>
        <v>55044.707999999999</v>
      </c>
      <c r="C23" s="6">
        <f t="shared" ref="C23:F23" si="4">SUM(C3:C22)</f>
        <v>36515</v>
      </c>
      <c r="D23" s="6">
        <f t="shared" si="4"/>
        <v>1143</v>
      </c>
      <c r="E23" s="6">
        <f t="shared" si="4"/>
        <v>1257</v>
      </c>
      <c r="F23" s="6">
        <f t="shared" si="4"/>
        <v>58518</v>
      </c>
      <c r="G23" s="8">
        <f t="shared" si="0"/>
        <v>66.336985564534203</v>
      </c>
      <c r="H23" s="7">
        <f t="shared" ref="H23" si="5">E23/B23*100</f>
        <v>2.2835982707002462</v>
      </c>
      <c r="I23" s="44">
        <f t="shared" ref="I23" si="6">E23/C23*100</f>
        <v>3.4424209229083935</v>
      </c>
      <c r="J23" s="7">
        <f t="shared" ref="J23" si="7">E23/(E23+F23)*100</f>
        <v>2.1028858218318693</v>
      </c>
    </row>
    <row r="25" spans="1:10" x14ac:dyDescent="0.25">
      <c r="A25" s="73" t="s">
        <v>227</v>
      </c>
    </row>
    <row r="26" spans="1:10" x14ac:dyDescent="0.25">
      <c r="A26" s="9" t="s">
        <v>31</v>
      </c>
      <c r="B26" s="9"/>
      <c r="I26" s="10"/>
    </row>
    <row r="27" spans="1:10" x14ac:dyDescent="0.25">
      <c r="A27" s="9" t="s">
        <v>32</v>
      </c>
      <c r="B27" s="9"/>
      <c r="I27" s="10"/>
    </row>
    <row r="28" spans="1:10" ht="14.95" x14ac:dyDescent="0.25">
      <c r="I28" s="10"/>
    </row>
    <row r="29" spans="1:10" ht="14.95" x14ac:dyDescent="0.25">
      <c r="A29" s="74" t="s">
        <v>250</v>
      </c>
      <c r="I29" s="10"/>
    </row>
  </sheetData>
  <sortState ref="A3:J22">
    <sortCondition ref="A3:A22"/>
  </sortState>
  <mergeCells count="1">
    <mergeCell ref="A1:J1"/>
  </mergeCells>
  <pageMargins left="0.7" right="0.7" top="0.75" bottom="0.75" header="0.3" footer="0.3"/>
  <pageSetup paperSize="9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6"/>
  <sheetViews>
    <sheetView workbookViewId="0">
      <selection sqref="A1:J1"/>
    </sheetView>
  </sheetViews>
  <sheetFormatPr defaultRowHeight="14.3" x14ac:dyDescent="0.25"/>
  <cols>
    <col min="1" max="1" width="16.875" style="50" customWidth="1"/>
    <col min="2" max="2" width="7.875" style="50" bestFit="1" customWidth="1"/>
    <col min="3" max="3" width="7.375" style="50" customWidth="1"/>
    <col min="4" max="4" width="5" style="50" bestFit="1" customWidth="1"/>
    <col min="5" max="5" width="5.75" style="50" bestFit="1" customWidth="1"/>
    <col min="6" max="6" width="7.25" style="50" bestFit="1" customWidth="1"/>
    <col min="7" max="7" width="7.75" style="50" customWidth="1"/>
    <col min="8" max="8" width="7.125" style="50" customWidth="1"/>
    <col min="9" max="10" width="8.25" style="50" customWidth="1"/>
  </cols>
  <sheetData>
    <row r="1" spans="1:10" ht="14.95" x14ac:dyDescent="0.25">
      <c r="A1" s="93" t="s">
        <v>226</v>
      </c>
      <c r="B1" s="93"/>
      <c r="C1" s="93"/>
      <c r="D1" s="93"/>
      <c r="E1" s="93"/>
      <c r="F1" s="93"/>
      <c r="G1" s="93"/>
      <c r="H1" s="93"/>
      <c r="I1" s="93"/>
      <c r="J1" s="93"/>
    </row>
    <row r="2" spans="1:10" ht="14.95" x14ac:dyDescent="0.25">
      <c r="A2" s="94" t="s">
        <v>86</v>
      </c>
      <c r="B2" s="94"/>
      <c r="C2" s="94"/>
      <c r="D2" s="94"/>
      <c r="E2" s="94"/>
      <c r="F2" s="94"/>
      <c r="G2" s="94"/>
      <c r="H2" s="94"/>
      <c r="I2" s="94"/>
      <c r="J2" s="94"/>
    </row>
    <row r="3" spans="1:10" ht="34.65" x14ac:dyDescent="0.25">
      <c r="A3" s="40" t="s">
        <v>87</v>
      </c>
      <c r="B3" s="40" t="s">
        <v>22</v>
      </c>
      <c r="C3" s="40" t="s">
        <v>23</v>
      </c>
      <c r="D3" s="40" t="s">
        <v>25</v>
      </c>
      <c r="E3" s="40" t="s">
        <v>26</v>
      </c>
      <c r="F3" s="40" t="s">
        <v>88</v>
      </c>
      <c r="G3" s="40" t="s">
        <v>207</v>
      </c>
      <c r="H3" s="40" t="s">
        <v>208</v>
      </c>
      <c r="I3" s="40" t="s">
        <v>89</v>
      </c>
      <c r="J3" s="40" t="s">
        <v>90</v>
      </c>
    </row>
    <row r="4" spans="1:10" s="45" customFormat="1" ht="14.95" x14ac:dyDescent="0.25">
      <c r="A4" s="46" t="s">
        <v>137</v>
      </c>
      <c r="B4" s="47">
        <v>80.519999999999982</v>
      </c>
      <c r="C4" s="48">
        <v>365</v>
      </c>
      <c r="D4" s="46">
        <v>7</v>
      </c>
      <c r="E4" s="48">
        <v>527</v>
      </c>
      <c r="F4" s="49">
        <f t="shared" ref="F4:F35" si="0">C4/B4</f>
        <v>4.5330352707401902</v>
      </c>
      <c r="G4" s="49">
        <f t="shared" ref="G4:G35" si="1">D4/C4*100</f>
        <v>1.9178082191780823</v>
      </c>
      <c r="H4" s="49">
        <f t="shared" ref="H4:H35" si="2">D4/(D4+E4)*100</f>
        <v>1.3108614232209739</v>
      </c>
      <c r="I4" s="49">
        <f t="shared" ref="I4:I35" si="3">F4/$F$131</f>
        <v>6.8333452781485633</v>
      </c>
      <c r="J4" s="49">
        <f t="shared" ref="J4:J35" si="4">G4/$G$131</f>
        <v>0.55711031919878828</v>
      </c>
    </row>
    <row r="5" spans="1:10" ht="14.95" x14ac:dyDescent="0.25">
      <c r="A5" s="46" t="s">
        <v>136</v>
      </c>
      <c r="B5" s="47">
        <v>482.84399999999988</v>
      </c>
      <c r="C5" s="48">
        <v>1501</v>
      </c>
      <c r="D5" s="46">
        <v>29</v>
      </c>
      <c r="E5" s="48">
        <v>2349</v>
      </c>
      <c r="F5" s="49">
        <f t="shared" si="0"/>
        <v>3.1086644961933882</v>
      </c>
      <c r="G5" s="49">
        <f t="shared" si="1"/>
        <v>1.9320453031312457</v>
      </c>
      <c r="H5" s="49">
        <f t="shared" si="2"/>
        <v>1.2195121951219512</v>
      </c>
      <c r="I5" s="49">
        <f t="shared" si="3"/>
        <v>4.686170873967745</v>
      </c>
      <c r="J5" s="49">
        <f t="shared" si="4"/>
        <v>0.56124609581414031</v>
      </c>
    </row>
    <row r="6" spans="1:10" ht="14.95" x14ac:dyDescent="0.25">
      <c r="A6" s="46" t="s">
        <v>115</v>
      </c>
      <c r="B6" s="47">
        <v>133.37099999999998</v>
      </c>
      <c r="C6" s="48">
        <v>303</v>
      </c>
      <c r="D6" s="46">
        <v>8</v>
      </c>
      <c r="E6" s="48">
        <v>452</v>
      </c>
      <c r="F6" s="49">
        <f t="shared" si="0"/>
        <v>2.2718582000584839</v>
      </c>
      <c r="G6" s="49">
        <f t="shared" si="1"/>
        <v>2.6402640264026402</v>
      </c>
      <c r="H6" s="49">
        <f t="shared" si="2"/>
        <v>1.7391304347826086</v>
      </c>
      <c r="I6" s="49">
        <f t="shared" si="3"/>
        <v>3.4247232983602593</v>
      </c>
      <c r="J6" s="49">
        <f t="shared" si="4"/>
        <v>0.766978845855946</v>
      </c>
    </row>
    <row r="7" spans="1:10" ht="14.95" x14ac:dyDescent="0.25">
      <c r="A7" s="46" t="s">
        <v>123</v>
      </c>
      <c r="B7" s="47">
        <v>1224.3390000000004</v>
      </c>
      <c r="C7" s="48">
        <v>2690</v>
      </c>
      <c r="D7" s="46">
        <v>65</v>
      </c>
      <c r="E7" s="48">
        <v>4105</v>
      </c>
      <c r="F7" s="49">
        <f t="shared" si="0"/>
        <v>2.1971039066794402</v>
      </c>
      <c r="G7" s="49">
        <f t="shared" si="1"/>
        <v>2.4163568773234201</v>
      </c>
      <c r="H7" s="49">
        <f t="shared" si="2"/>
        <v>1.5587529976019185</v>
      </c>
      <c r="I7" s="49">
        <f t="shared" si="3"/>
        <v>3.3120345882193365</v>
      </c>
      <c r="J7" s="49">
        <f t="shared" si="4"/>
        <v>0.70193533313814394</v>
      </c>
    </row>
    <row r="8" spans="1:10" ht="14.95" x14ac:dyDescent="0.25">
      <c r="A8" s="46" t="s">
        <v>183</v>
      </c>
      <c r="B8" s="47">
        <v>63.239999999999995</v>
      </c>
      <c r="C8" s="48">
        <v>128</v>
      </c>
      <c r="D8" s="46">
        <v>4</v>
      </c>
      <c r="E8" s="48">
        <v>195</v>
      </c>
      <c r="F8" s="49">
        <f t="shared" si="0"/>
        <v>2.0240354206198612</v>
      </c>
      <c r="G8" s="49">
        <f t="shared" si="1"/>
        <v>3.125</v>
      </c>
      <c r="H8" s="49">
        <f t="shared" si="2"/>
        <v>2.0100502512562812</v>
      </c>
      <c r="I8" s="49">
        <f t="shared" si="3"/>
        <v>3.0511416872429815</v>
      </c>
      <c r="J8" s="49">
        <f t="shared" si="4"/>
        <v>0.90779136833731111</v>
      </c>
    </row>
    <row r="9" spans="1:10" s="45" customFormat="1" ht="14.95" x14ac:dyDescent="0.25">
      <c r="A9" s="46" t="s">
        <v>133</v>
      </c>
      <c r="B9" s="47">
        <v>133.80500000000001</v>
      </c>
      <c r="C9" s="48">
        <v>248</v>
      </c>
      <c r="D9" s="46">
        <v>3</v>
      </c>
      <c r="E9" s="48">
        <v>368</v>
      </c>
      <c r="F9" s="49">
        <f t="shared" si="0"/>
        <v>1.8534434438174956</v>
      </c>
      <c r="G9" s="49">
        <f t="shared" si="1"/>
        <v>1.2096774193548387</v>
      </c>
      <c r="H9" s="49">
        <f t="shared" si="2"/>
        <v>0.80862533692722371</v>
      </c>
      <c r="I9" s="49">
        <f t="shared" si="3"/>
        <v>2.7939820117608787</v>
      </c>
      <c r="J9" s="49">
        <f t="shared" si="4"/>
        <v>0.35140311032412047</v>
      </c>
    </row>
    <row r="10" spans="1:10" ht="14.95" x14ac:dyDescent="0.25">
      <c r="A10" s="46" t="s">
        <v>105</v>
      </c>
      <c r="B10" s="47">
        <v>435.62099999999998</v>
      </c>
      <c r="C10" s="48">
        <v>787</v>
      </c>
      <c r="D10" s="46">
        <v>23</v>
      </c>
      <c r="E10" s="48">
        <v>1182</v>
      </c>
      <c r="F10" s="49">
        <f t="shared" si="0"/>
        <v>1.8066163017852674</v>
      </c>
      <c r="G10" s="49">
        <f t="shared" si="1"/>
        <v>2.9224904701397714</v>
      </c>
      <c r="H10" s="49">
        <f t="shared" si="2"/>
        <v>1.9087136929460582</v>
      </c>
      <c r="I10" s="49">
        <f t="shared" si="3"/>
        <v>2.7233922168919609</v>
      </c>
      <c r="J10" s="49">
        <f t="shared" si="4"/>
        <v>0.84896371930909909</v>
      </c>
    </row>
    <row r="11" spans="1:10" ht="14.95" x14ac:dyDescent="0.25">
      <c r="A11" s="46" t="s">
        <v>194</v>
      </c>
      <c r="B11" s="47">
        <v>385.93999999999983</v>
      </c>
      <c r="C11" s="48">
        <v>594</v>
      </c>
      <c r="D11" s="46">
        <v>26</v>
      </c>
      <c r="E11" s="48">
        <v>945</v>
      </c>
      <c r="F11" s="49">
        <f t="shared" si="0"/>
        <v>1.5390993418666121</v>
      </c>
      <c r="G11" s="49">
        <f t="shared" si="1"/>
        <v>4.3771043771043772</v>
      </c>
      <c r="H11" s="49">
        <f t="shared" si="2"/>
        <v>2.6776519052523171</v>
      </c>
      <c r="I11" s="49">
        <f t="shared" si="3"/>
        <v>2.3201225210472369</v>
      </c>
      <c r="J11" s="49">
        <f t="shared" si="4"/>
        <v>1.2715192229909813</v>
      </c>
    </row>
    <row r="12" spans="1:10" s="45" customFormat="1" ht="14.95" x14ac:dyDescent="0.25">
      <c r="A12" s="46" t="s">
        <v>131</v>
      </c>
      <c r="B12" s="47">
        <v>227.35999999999999</v>
      </c>
      <c r="C12" s="48">
        <v>330</v>
      </c>
      <c r="D12" s="46">
        <v>7</v>
      </c>
      <c r="E12" s="48">
        <v>478</v>
      </c>
      <c r="F12" s="49">
        <f t="shared" si="0"/>
        <v>1.4514426460239269</v>
      </c>
      <c r="G12" s="49">
        <f t="shared" si="1"/>
        <v>2.1212121212121215</v>
      </c>
      <c r="H12" s="49">
        <f t="shared" si="2"/>
        <v>1.4432989690721649</v>
      </c>
      <c r="I12" s="49">
        <f t="shared" si="3"/>
        <v>2.1879840238021209</v>
      </c>
      <c r="J12" s="49">
        <f t="shared" si="4"/>
        <v>0.61619777729562952</v>
      </c>
    </row>
    <row r="13" spans="1:10" ht="14.95" x14ac:dyDescent="0.25">
      <c r="A13" s="46" t="s">
        <v>140</v>
      </c>
      <c r="B13" s="47">
        <v>347.04400000000004</v>
      </c>
      <c r="C13" s="48">
        <v>501</v>
      </c>
      <c r="D13" s="46">
        <v>12</v>
      </c>
      <c r="E13" s="48">
        <v>770</v>
      </c>
      <c r="F13" s="49">
        <f t="shared" si="0"/>
        <v>1.4436209817775265</v>
      </c>
      <c r="G13" s="49">
        <f t="shared" si="1"/>
        <v>2.3952095808383236</v>
      </c>
      <c r="H13" s="49">
        <f t="shared" si="2"/>
        <v>1.5345268542199488</v>
      </c>
      <c r="I13" s="49">
        <f t="shared" si="3"/>
        <v>2.1761932193514251</v>
      </c>
      <c r="J13" s="49">
        <f t="shared" si="4"/>
        <v>0.69579218651003494</v>
      </c>
    </row>
    <row r="14" spans="1:10" ht="14.95" x14ac:dyDescent="0.25">
      <c r="A14" s="46" t="s">
        <v>162</v>
      </c>
      <c r="B14" s="47">
        <v>173.941</v>
      </c>
      <c r="C14" s="48">
        <v>246</v>
      </c>
      <c r="D14" s="46">
        <v>4</v>
      </c>
      <c r="E14" s="48">
        <v>395</v>
      </c>
      <c r="F14" s="49">
        <f t="shared" si="0"/>
        <v>1.4142726556706009</v>
      </c>
      <c r="G14" s="49">
        <f t="shared" si="1"/>
        <v>1.6260162601626018</v>
      </c>
      <c r="H14" s="49">
        <f t="shared" si="2"/>
        <v>1.0025062656641603</v>
      </c>
      <c r="I14" s="49">
        <f t="shared" si="3"/>
        <v>2.1319519475221909</v>
      </c>
      <c r="J14" s="49">
        <f t="shared" si="4"/>
        <v>0.47234672824055218</v>
      </c>
    </row>
    <row r="15" spans="1:10" ht="14.95" x14ac:dyDescent="0.25">
      <c r="A15" s="46" t="s">
        <v>129</v>
      </c>
      <c r="B15" s="47">
        <v>457.24300000000005</v>
      </c>
      <c r="C15" s="48">
        <v>642</v>
      </c>
      <c r="D15" s="46">
        <v>16</v>
      </c>
      <c r="E15" s="48">
        <v>1017</v>
      </c>
      <c r="F15" s="49">
        <f t="shared" si="0"/>
        <v>1.4040674214804818</v>
      </c>
      <c r="G15" s="49">
        <f t="shared" si="1"/>
        <v>2.4922118380062304</v>
      </c>
      <c r="H15" s="49">
        <f t="shared" si="2"/>
        <v>1.5488867376573088</v>
      </c>
      <c r="I15" s="49">
        <f t="shared" si="3"/>
        <v>2.1165680193812424</v>
      </c>
      <c r="J15" s="49">
        <f t="shared" si="4"/>
        <v>0.72397068627523875</v>
      </c>
    </row>
    <row r="16" spans="1:10" ht="14.95" x14ac:dyDescent="0.25">
      <c r="A16" s="41" t="s">
        <v>12</v>
      </c>
      <c r="B16" s="42">
        <v>4285.6620000000003</v>
      </c>
      <c r="C16" s="43">
        <v>5732</v>
      </c>
      <c r="D16" s="41">
        <v>147</v>
      </c>
      <c r="E16" s="43">
        <v>9132</v>
      </c>
      <c r="F16" s="44">
        <f t="shared" si="0"/>
        <v>1.3374829839590709</v>
      </c>
      <c r="G16" s="44">
        <f t="shared" si="1"/>
        <v>2.5645498953244941</v>
      </c>
      <c r="H16" s="44">
        <f t="shared" si="2"/>
        <v>1.5842224377626901</v>
      </c>
      <c r="I16" s="44">
        <f t="shared" si="3"/>
        <v>2.0161949967683355</v>
      </c>
      <c r="J16" s="44">
        <f t="shared" si="4"/>
        <v>0.74498440276669775</v>
      </c>
    </row>
    <row r="17" spans="1:10" ht="14.95" x14ac:dyDescent="0.25">
      <c r="A17" s="46" t="s">
        <v>128</v>
      </c>
      <c r="B17" s="47">
        <v>412.05399999999997</v>
      </c>
      <c r="C17" s="48">
        <v>518</v>
      </c>
      <c r="D17" s="46">
        <v>7</v>
      </c>
      <c r="E17" s="48">
        <v>783</v>
      </c>
      <c r="F17" s="49">
        <f t="shared" si="0"/>
        <v>1.2571167856640151</v>
      </c>
      <c r="G17" s="49">
        <f t="shared" si="1"/>
        <v>1.3513513513513513</v>
      </c>
      <c r="H17" s="49">
        <f t="shared" si="2"/>
        <v>0.88607594936708867</v>
      </c>
      <c r="I17" s="49">
        <f t="shared" si="3"/>
        <v>1.8950465942427581</v>
      </c>
      <c r="J17" s="49">
        <f t="shared" si="4"/>
        <v>0.39255842955126968</v>
      </c>
    </row>
    <row r="18" spans="1:10" s="45" customFormat="1" ht="14.95" x14ac:dyDescent="0.25">
      <c r="A18" s="41" t="s">
        <v>14</v>
      </c>
      <c r="B18" s="42">
        <v>3147.453</v>
      </c>
      <c r="C18" s="43">
        <v>3843</v>
      </c>
      <c r="D18" s="41">
        <v>108</v>
      </c>
      <c r="E18" s="43">
        <v>6074</v>
      </c>
      <c r="F18" s="44">
        <f t="shared" si="0"/>
        <v>1.2209872554093739</v>
      </c>
      <c r="G18" s="44">
        <f t="shared" si="1"/>
        <v>2.810304449648712</v>
      </c>
      <c r="H18" s="44">
        <f t="shared" si="2"/>
        <v>1.7470074409576188</v>
      </c>
      <c r="I18" s="44">
        <f t="shared" si="3"/>
        <v>1.8405829644181959</v>
      </c>
      <c r="J18" s="44">
        <f t="shared" si="4"/>
        <v>0.81637443897313222</v>
      </c>
    </row>
    <row r="19" spans="1:10" ht="14.95" x14ac:dyDescent="0.25">
      <c r="A19" s="46" t="s">
        <v>191</v>
      </c>
      <c r="B19" s="47">
        <v>384.66899999999993</v>
      </c>
      <c r="C19" s="48">
        <v>467</v>
      </c>
      <c r="D19" s="46">
        <v>25</v>
      </c>
      <c r="E19" s="48">
        <v>724</v>
      </c>
      <c r="F19" s="49">
        <f t="shared" si="0"/>
        <v>1.2140307641114831</v>
      </c>
      <c r="G19" s="49">
        <f t="shared" si="1"/>
        <v>5.3533190578158463</v>
      </c>
      <c r="H19" s="49">
        <f t="shared" si="2"/>
        <v>3.3377837116154869</v>
      </c>
      <c r="I19" s="49">
        <f t="shared" si="3"/>
        <v>1.8300963689862655</v>
      </c>
      <c r="J19" s="49">
        <f t="shared" si="4"/>
        <v>1.5551029864450727</v>
      </c>
    </row>
    <row r="20" spans="1:10" ht="14.95" x14ac:dyDescent="0.25">
      <c r="A20" s="46" t="s">
        <v>179</v>
      </c>
      <c r="B20" s="47">
        <v>301.565</v>
      </c>
      <c r="C20" s="48">
        <v>360</v>
      </c>
      <c r="D20" s="46">
        <v>9</v>
      </c>
      <c r="E20" s="48">
        <v>513</v>
      </c>
      <c r="F20" s="49">
        <f t="shared" si="0"/>
        <v>1.1937724868602126</v>
      </c>
      <c r="G20" s="49">
        <f t="shared" si="1"/>
        <v>2.5</v>
      </c>
      <c r="H20" s="49">
        <f t="shared" si="2"/>
        <v>1.7241379310344827</v>
      </c>
      <c r="I20" s="49">
        <f t="shared" si="3"/>
        <v>1.7995579339354857</v>
      </c>
      <c r="J20" s="49">
        <f t="shared" si="4"/>
        <v>0.72623309466984887</v>
      </c>
    </row>
    <row r="21" spans="1:10" ht="14.95" x14ac:dyDescent="0.25">
      <c r="A21" s="46" t="s">
        <v>193</v>
      </c>
      <c r="B21" s="47">
        <v>445.16800000000006</v>
      </c>
      <c r="C21" s="48">
        <v>519</v>
      </c>
      <c r="D21" s="46">
        <v>18</v>
      </c>
      <c r="E21" s="48">
        <v>818</v>
      </c>
      <c r="F21" s="49">
        <f t="shared" si="0"/>
        <v>1.1658519929554683</v>
      </c>
      <c r="G21" s="49">
        <f t="shared" si="1"/>
        <v>3.4682080924855487</v>
      </c>
      <c r="H21" s="49">
        <f t="shared" si="2"/>
        <v>2.1531100478468899</v>
      </c>
      <c r="I21" s="49">
        <f t="shared" si="3"/>
        <v>1.7574690544557532</v>
      </c>
      <c r="J21" s="49">
        <f t="shared" si="4"/>
        <v>1.0074909983859175</v>
      </c>
    </row>
    <row r="22" spans="1:10" ht="14.95" x14ac:dyDescent="0.25">
      <c r="A22" s="46" t="s">
        <v>182</v>
      </c>
      <c r="B22" s="47">
        <v>239.14</v>
      </c>
      <c r="C22" s="48">
        <v>268</v>
      </c>
      <c r="D22" s="46">
        <v>2</v>
      </c>
      <c r="E22" s="48">
        <v>406</v>
      </c>
      <c r="F22" s="49">
        <f t="shared" si="0"/>
        <v>1.1206824454294557</v>
      </c>
      <c r="G22" s="49">
        <f t="shared" si="1"/>
        <v>0.74626865671641784</v>
      </c>
      <c r="H22" s="49">
        <f t="shared" si="2"/>
        <v>0.49019607843137253</v>
      </c>
      <c r="I22" s="49">
        <f t="shared" si="3"/>
        <v>1.6893780081991057</v>
      </c>
      <c r="J22" s="49">
        <f t="shared" si="4"/>
        <v>0.21678599840891011</v>
      </c>
    </row>
    <row r="23" spans="1:10" ht="14.95" x14ac:dyDescent="0.25">
      <c r="A23" s="46" t="s">
        <v>195</v>
      </c>
      <c r="B23" s="47">
        <v>505.28399999999999</v>
      </c>
      <c r="C23" s="48">
        <v>566</v>
      </c>
      <c r="D23" s="46">
        <v>25</v>
      </c>
      <c r="E23" s="48">
        <v>890</v>
      </c>
      <c r="F23" s="49">
        <f t="shared" si="0"/>
        <v>1.1201621266456092</v>
      </c>
      <c r="G23" s="49">
        <f t="shared" si="1"/>
        <v>4.4169611307420498</v>
      </c>
      <c r="H23" s="49">
        <f t="shared" si="2"/>
        <v>2.7322404371584699</v>
      </c>
      <c r="I23" s="49">
        <f t="shared" si="3"/>
        <v>1.6885936512081774</v>
      </c>
      <c r="J23" s="49">
        <f t="shared" si="4"/>
        <v>1.2830973404060935</v>
      </c>
    </row>
    <row r="24" spans="1:10" s="45" customFormat="1" ht="14.95" x14ac:dyDescent="0.25">
      <c r="A24" s="46" t="s">
        <v>176</v>
      </c>
      <c r="B24" s="47">
        <v>737.62800000000016</v>
      </c>
      <c r="C24" s="48">
        <v>823</v>
      </c>
      <c r="D24" s="46">
        <v>17</v>
      </c>
      <c r="E24" s="48">
        <v>1218</v>
      </c>
      <c r="F24" s="49">
        <f t="shared" si="0"/>
        <v>1.1157385565623863</v>
      </c>
      <c r="G24" s="49">
        <f t="shared" si="1"/>
        <v>2.0656136087484813</v>
      </c>
      <c r="H24" s="49">
        <f t="shared" si="2"/>
        <v>1.3765182186234819</v>
      </c>
      <c r="I24" s="49">
        <f t="shared" si="3"/>
        <v>1.6819253197403274</v>
      </c>
      <c r="J24" s="49">
        <f t="shared" si="4"/>
        <v>0.60004678538942569</v>
      </c>
    </row>
    <row r="25" spans="1:10" ht="14.95" x14ac:dyDescent="0.25">
      <c r="A25" s="46" t="s">
        <v>118</v>
      </c>
      <c r="B25" s="47">
        <v>117.012</v>
      </c>
      <c r="C25" s="48">
        <v>127</v>
      </c>
      <c r="D25" s="46">
        <v>5</v>
      </c>
      <c r="E25" s="48">
        <v>171</v>
      </c>
      <c r="F25" s="49">
        <f t="shared" si="0"/>
        <v>1.0853587666222269</v>
      </c>
      <c r="G25" s="49">
        <f t="shared" si="1"/>
        <v>3.9370078740157481</v>
      </c>
      <c r="H25" s="49">
        <f t="shared" si="2"/>
        <v>2.8409090909090908</v>
      </c>
      <c r="I25" s="49">
        <f t="shared" si="3"/>
        <v>1.6361291629182704</v>
      </c>
      <c r="J25" s="49">
        <f t="shared" si="4"/>
        <v>1.1436741648344078</v>
      </c>
    </row>
    <row r="26" spans="1:10" ht="14.95" x14ac:dyDescent="0.25">
      <c r="A26" s="46" t="s">
        <v>125</v>
      </c>
      <c r="B26" s="47">
        <v>531.51400000000001</v>
      </c>
      <c r="C26" s="48">
        <v>572</v>
      </c>
      <c r="D26" s="46">
        <v>10</v>
      </c>
      <c r="E26" s="48">
        <v>789</v>
      </c>
      <c r="F26" s="49">
        <f t="shared" si="0"/>
        <v>1.0761710886260756</v>
      </c>
      <c r="G26" s="49">
        <f t="shared" si="1"/>
        <v>1.7482517482517483</v>
      </c>
      <c r="H26" s="49">
        <f t="shared" si="2"/>
        <v>1.2515644555694618</v>
      </c>
      <c r="I26" s="49">
        <f t="shared" si="3"/>
        <v>1.6222791546341084</v>
      </c>
      <c r="J26" s="49">
        <f t="shared" si="4"/>
        <v>0.50785531095793635</v>
      </c>
    </row>
    <row r="27" spans="1:10" ht="14.95" x14ac:dyDescent="0.25">
      <c r="A27" s="46" t="s">
        <v>107</v>
      </c>
      <c r="B27" s="47">
        <v>667.49</v>
      </c>
      <c r="C27" s="48">
        <v>710</v>
      </c>
      <c r="D27" s="46">
        <v>31</v>
      </c>
      <c r="E27" s="48">
        <v>1169</v>
      </c>
      <c r="F27" s="49">
        <f t="shared" si="0"/>
        <v>1.0636863473610092</v>
      </c>
      <c r="G27" s="49">
        <f t="shared" si="1"/>
        <v>4.3661971830985911</v>
      </c>
      <c r="H27" s="49">
        <f t="shared" si="2"/>
        <v>2.5833333333333335</v>
      </c>
      <c r="I27" s="49">
        <f t="shared" si="3"/>
        <v>1.6034589728624766</v>
      </c>
      <c r="J27" s="49">
        <f t="shared" si="4"/>
        <v>1.2683507568881867</v>
      </c>
    </row>
    <row r="28" spans="1:10" ht="14.95" x14ac:dyDescent="0.25">
      <c r="A28" s="41" t="s">
        <v>13</v>
      </c>
      <c r="B28" s="42">
        <v>1474.4369999999999</v>
      </c>
      <c r="C28" s="43">
        <v>1563</v>
      </c>
      <c r="D28" s="41">
        <v>26</v>
      </c>
      <c r="E28" s="43">
        <v>2254</v>
      </c>
      <c r="F28" s="44">
        <f t="shared" si="0"/>
        <v>1.060065638613247</v>
      </c>
      <c r="G28" s="44">
        <f t="shared" si="1"/>
        <v>1.6634676903390915</v>
      </c>
      <c r="H28" s="44">
        <f t="shared" si="2"/>
        <v>1.1403508771929824</v>
      </c>
      <c r="I28" s="44">
        <f t="shared" si="3"/>
        <v>1.598000918480069</v>
      </c>
      <c r="J28" s="44">
        <f t="shared" si="4"/>
        <v>0.48322611545530575</v>
      </c>
    </row>
    <row r="29" spans="1:10" ht="14.95" x14ac:dyDescent="0.25">
      <c r="A29" s="46" t="s">
        <v>126</v>
      </c>
      <c r="B29" s="47">
        <v>239.06100000000004</v>
      </c>
      <c r="C29" s="48">
        <v>251</v>
      </c>
      <c r="D29" s="46">
        <v>3</v>
      </c>
      <c r="E29" s="48">
        <v>338</v>
      </c>
      <c r="F29" s="49">
        <f t="shared" si="0"/>
        <v>1.0499412283894067</v>
      </c>
      <c r="G29" s="49">
        <f t="shared" si="1"/>
        <v>1.1952191235059761</v>
      </c>
      <c r="H29" s="49">
        <f t="shared" si="2"/>
        <v>0.87976539589442826</v>
      </c>
      <c r="I29" s="49">
        <f t="shared" si="3"/>
        <v>1.5827388288061404</v>
      </c>
      <c r="J29" s="49">
        <f t="shared" si="4"/>
        <v>0.34720307314893178</v>
      </c>
    </row>
    <row r="30" spans="1:10" ht="14.95" x14ac:dyDescent="0.25">
      <c r="A30" s="46" t="s">
        <v>110</v>
      </c>
      <c r="B30" s="47">
        <v>580.05300000000011</v>
      </c>
      <c r="C30" s="48">
        <v>597</v>
      </c>
      <c r="D30" s="46">
        <v>25</v>
      </c>
      <c r="E30" s="48">
        <v>882</v>
      </c>
      <c r="F30" s="49">
        <f t="shared" si="0"/>
        <v>1.0292162957522846</v>
      </c>
      <c r="G30" s="49">
        <f t="shared" si="1"/>
        <v>4.1876046901172534</v>
      </c>
      <c r="H30" s="49">
        <f t="shared" si="2"/>
        <v>2.7563395810363835</v>
      </c>
      <c r="I30" s="49">
        <f t="shared" si="3"/>
        <v>1.551496931905413</v>
      </c>
      <c r="J30" s="49">
        <f t="shared" si="4"/>
        <v>1.2164708453431305</v>
      </c>
    </row>
    <row r="31" spans="1:10" ht="14.95" x14ac:dyDescent="0.25">
      <c r="A31" s="46" t="s">
        <v>134</v>
      </c>
      <c r="B31" s="47">
        <v>165.33500000000001</v>
      </c>
      <c r="C31" s="48">
        <v>168</v>
      </c>
      <c r="D31" s="46">
        <v>3</v>
      </c>
      <c r="E31" s="48">
        <v>300</v>
      </c>
      <c r="F31" s="49">
        <f t="shared" si="0"/>
        <v>1.0161187891251096</v>
      </c>
      <c r="G31" s="49">
        <f t="shared" si="1"/>
        <v>1.7857142857142856</v>
      </c>
      <c r="H31" s="49">
        <f t="shared" si="2"/>
        <v>0.99009900990099009</v>
      </c>
      <c r="I31" s="49">
        <f t="shared" si="3"/>
        <v>1.5317530341148911</v>
      </c>
      <c r="J31" s="49">
        <f t="shared" si="4"/>
        <v>0.51873792476417779</v>
      </c>
    </row>
    <row r="32" spans="1:10" ht="14.95" x14ac:dyDescent="0.25">
      <c r="A32" s="46" t="s">
        <v>121</v>
      </c>
      <c r="B32" s="47">
        <v>382.74200000000002</v>
      </c>
      <c r="C32" s="48">
        <v>380</v>
      </c>
      <c r="D32" s="46">
        <v>17</v>
      </c>
      <c r="E32" s="48">
        <v>660</v>
      </c>
      <c r="F32" s="49">
        <f t="shared" si="0"/>
        <v>0.99283590512669107</v>
      </c>
      <c r="G32" s="49">
        <f t="shared" si="1"/>
        <v>4.4736842105263159</v>
      </c>
      <c r="H32" s="49">
        <f t="shared" si="2"/>
        <v>2.5110782865583459</v>
      </c>
      <c r="I32" s="49">
        <f t="shared" si="3"/>
        <v>1.4966551414381604</v>
      </c>
      <c r="J32" s="49">
        <f t="shared" si="4"/>
        <v>1.2995750115144664</v>
      </c>
    </row>
    <row r="33" spans="1:10" ht="14.95" x14ac:dyDescent="0.25">
      <c r="A33" s="46" t="s">
        <v>181</v>
      </c>
      <c r="B33" s="47">
        <v>443.3250000000001</v>
      </c>
      <c r="C33" s="48">
        <v>435</v>
      </c>
      <c r="D33" s="46">
        <v>7</v>
      </c>
      <c r="E33" s="48">
        <v>599</v>
      </c>
      <c r="F33" s="49">
        <f t="shared" si="0"/>
        <v>0.98122145153104356</v>
      </c>
      <c r="G33" s="49">
        <f t="shared" si="1"/>
        <v>1.6091954022988506</v>
      </c>
      <c r="H33" s="49">
        <f t="shared" si="2"/>
        <v>1.1551155115511551</v>
      </c>
      <c r="I33" s="49">
        <f t="shared" si="3"/>
        <v>1.4791468788953159</v>
      </c>
      <c r="J33" s="49">
        <f t="shared" si="4"/>
        <v>0.46746038277599472</v>
      </c>
    </row>
    <row r="34" spans="1:10" s="45" customFormat="1" ht="14.95" x14ac:dyDescent="0.25">
      <c r="A34" s="46" t="s">
        <v>141</v>
      </c>
      <c r="B34" s="47">
        <v>319.99200000000002</v>
      </c>
      <c r="C34" s="48">
        <v>313</v>
      </c>
      <c r="D34" s="46">
        <v>5</v>
      </c>
      <c r="E34" s="48">
        <v>500</v>
      </c>
      <c r="F34" s="49">
        <f t="shared" si="0"/>
        <v>0.97814945373634332</v>
      </c>
      <c r="G34" s="49">
        <f t="shared" si="1"/>
        <v>1.5974440894568689</v>
      </c>
      <c r="H34" s="49">
        <f t="shared" si="2"/>
        <v>0.99009900990099009</v>
      </c>
      <c r="I34" s="49">
        <f t="shared" si="3"/>
        <v>1.4745159814124755</v>
      </c>
      <c r="J34" s="49">
        <f t="shared" si="4"/>
        <v>0.46404670585932833</v>
      </c>
    </row>
    <row r="35" spans="1:10" ht="14.95" x14ac:dyDescent="0.25">
      <c r="A35" s="46" t="s">
        <v>145</v>
      </c>
      <c r="B35" s="47">
        <v>445.68599999999992</v>
      </c>
      <c r="C35" s="48">
        <v>434</v>
      </c>
      <c r="D35" s="46">
        <v>20</v>
      </c>
      <c r="E35" s="48">
        <v>646</v>
      </c>
      <c r="F35" s="49">
        <f t="shared" si="0"/>
        <v>0.9737797462787704</v>
      </c>
      <c r="G35" s="49">
        <f t="shared" si="1"/>
        <v>4.6082949308755765</v>
      </c>
      <c r="H35" s="49">
        <f t="shared" si="2"/>
        <v>3.0030030030030028</v>
      </c>
      <c r="I35" s="49">
        <f t="shared" si="3"/>
        <v>1.4679288454122694</v>
      </c>
      <c r="J35" s="49">
        <f t="shared" si="4"/>
        <v>1.338678515520459</v>
      </c>
    </row>
    <row r="36" spans="1:10" ht="14.95" x14ac:dyDescent="0.25">
      <c r="A36" s="46" t="s">
        <v>130</v>
      </c>
      <c r="B36" s="47">
        <v>902.47400000000027</v>
      </c>
      <c r="C36" s="48">
        <v>876</v>
      </c>
      <c r="D36" s="46">
        <v>31</v>
      </c>
      <c r="E36" s="48">
        <v>1401</v>
      </c>
      <c r="F36" s="49">
        <f t="shared" ref="F36:F67" si="5">C36/B36</f>
        <v>0.97066508287219322</v>
      </c>
      <c r="G36" s="49">
        <f t="shared" ref="G36:G67" si="6">D36/C36*100</f>
        <v>3.5388127853881275</v>
      </c>
      <c r="H36" s="49">
        <f t="shared" ref="H36:H67" si="7">D36/(D36+E36)*100</f>
        <v>2.1648044692737431</v>
      </c>
      <c r="I36" s="49">
        <f t="shared" ref="I36:I67" si="8">F36/$F$131</f>
        <v>1.4632336314527097</v>
      </c>
      <c r="J36" s="49">
        <f t="shared" ref="J36:J67" si="9">G36/$G$131</f>
        <v>1.0280011842358592</v>
      </c>
    </row>
    <row r="37" spans="1:10" ht="14.95" x14ac:dyDescent="0.25">
      <c r="A37" s="46" t="s">
        <v>143</v>
      </c>
      <c r="B37" s="47">
        <v>144.10500000000002</v>
      </c>
      <c r="C37" s="48">
        <v>134</v>
      </c>
      <c r="D37" s="46">
        <v>2</v>
      </c>
      <c r="E37" s="48">
        <v>191</v>
      </c>
      <c r="F37" s="49">
        <f t="shared" si="5"/>
        <v>0.92987751986398792</v>
      </c>
      <c r="G37" s="49">
        <f t="shared" si="6"/>
        <v>1.4925373134328357</v>
      </c>
      <c r="H37" s="49">
        <f t="shared" si="7"/>
        <v>1.0362694300518136</v>
      </c>
      <c r="I37" s="49">
        <f t="shared" si="8"/>
        <v>1.401748228308296</v>
      </c>
      <c r="J37" s="49">
        <f t="shared" si="9"/>
        <v>0.43357199681782022</v>
      </c>
    </row>
    <row r="38" spans="1:10" ht="14.95" x14ac:dyDescent="0.25">
      <c r="A38" s="41" t="s">
        <v>1</v>
      </c>
      <c r="B38" s="42">
        <v>3305.1539999999995</v>
      </c>
      <c r="C38" s="43">
        <v>3059</v>
      </c>
      <c r="D38" s="41">
        <v>128</v>
      </c>
      <c r="E38" s="43">
        <v>4751</v>
      </c>
      <c r="F38" s="44">
        <f t="shared" si="5"/>
        <v>0.92552419645196571</v>
      </c>
      <c r="G38" s="44">
        <f t="shared" si="6"/>
        <v>4.1843739784243219</v>
      </c>
      <c r="H38" s="44">
        <f t="shared" si="7"/>
        <v>2.6234884197581474</v>
      </c>
      <c r="I38" s="44">
        <f t="shared" si="8"/>
        <v>1.3951857905143941</v>
      </c>
      <c r="J38" s="44">
        <f t="shared" si="9"/>
        <v>1.2155323454428331</v>
      </c>
    </row>
    <row r="39" spans="1:10" s="45" customFormat="1" ht="14.95" x14ac:dyDescent="0.25">
      <c r="A39" s="41" t="s">
        <v>16</v>
      </c>
      <c r="B39" s="42">
        <v>3929.6050000000005</v>
      </c>
      <c r="C39" s="43">
        <v>3624</v>
      </c>
      <c r="D39" s="41">
        <v>143</v>
      </c>
      <c r="E39" s="43">
        <v>5642</v>
      </c>
      <c r="F39" s="44">
        <f t="shared" si="5"/>
        <v>0.92223009691813795</v>
      </c>
      <c r="G39" s="44">
        <f t="shared" si="6"/>
        <v>3.945916114790287</v>
      </c>
      <c r="H39" s="44">
        <f t="shared" si="7"/>
        <v>2.4719101123595504</v>
      </c>
      <c r="I39" s="44">
        <f t="shared" si="8"/>
        <v>1.3902200847232813</v>
      </c>
      <c r="J39" s="44">
        <f t="shared" si="9"/>
        <v>1.1462619485407108</v>
      </c>
    </row>
    <row r="40" spans="1:10" ht="14.95" x14ac:dyDescent="0.25">
      <c r="A40" s="46" t="s">
        <v>114</v>
      </c>
      <c r="B40" s="47">
        <v>375.32499999999999</v>
      </c>
      <c r="C40" s="48">
        <v>344</v>
      </c>
      <c r="D40" s="46">
        <v>7</v>
      </c>
      <c r="E40" s="48">
        <v>564</v>
      </c>
      <c r="F40" s="49">
        <f t="shared" si="5"/>
        <v>0.91653899953373741</v>
      </c>
      <c r="G40" s="49">
        <f t="shared" si="6"/>
        <v>2.0348837209302326</v>
      </c>
      <c r="H40" s="49">
        <f t="shared" si="7"/>
        <v>1.2259194395796849</v>
      </c>
      <c r="I40" s="49">
        <f t="shared" si="8"/>
        <v>1.3816410132807537</v>
      </c>
      <c r="J40" s="49">
        <f t="shared" si="9"/>
        <v>0.59111996077778406</v>
      </c>
    </row>
    <row r="41" spans="1:10" ht="14.95" x14ac:dyDescent="0.25">
      <c r="A41" s="46" t="s">
        <v>142</v>
      </c>
      <c r="B41" s="47">
        <v>206.28600000000003</v>
      </c>
      <c r="C41" s="48">
        <v>183</v>
      </c>
      <c r="D41" s="46">
        <v>7</v>
      </c>
      <c r="E41" s="48">
        <v>292</v>
      </c>
      <c r="F41" s="49">
        <f t="shared" si="5"/>
        <v>0.8871178848782757</v>
      </c>
      <c r="G41" s="49">
        <f t="shared" si="6"/>
        <v>3.8251366120218582</v>
      </c>
      <c r="H41" s="49">
        <f t="shared" si="7"/>
        <v>2.3411371237458192</v>
      </c>
      <c r="I41" s="49">
        <f t="shared" si="8"/>
        <v>1.3372900160126608</v>
      </c>
      <c r="J41" s="49">
        <f t="shared" si="9"/>
        <v>1.1111763197134301</v>
      </c>
    </row>
    <row r="42" spans="1:10" ht="14.95" x14ac:dyDescent="0.25">
      <c r="A42" s="46" t="s">
        <v>152</v>
      </c>
      <c r="B42" s="47">
        <v>367.56000000000006</v>
      </c>
      <c r="C42" s="48">
        <v>321</v>
      </c>
      <c r="D42" s="46">
        <v>7</v>
      </c>
      <c r="E42" s="48">
        <v>505</v>
      </c>
      <c r="F42" s="49">
        <f t="shared" si="5"/>
        <v>0.87332680378713667</v>
      </c>
      <c r="G42" s="49">
        <f t="shared" si="6"/>
        <v>2.1806853582554515</v>
      </c>
      <c r="H42" s="49">
        <f t="shared" si="7"/>
        <v>1.3671875</v>
      </c>
      <c r="I42" s="49">
        <f t="shared" si="8"/>
        <v>1.3165005861436736</v>
      </c>
      <c r="J42" s="49">
        <f t="shared" si="9"/>
        <v>0.63347435049083389</v>
      </c>
    </row>
    <row r="43" spans="1:10" ht="14.95" x14ac:dyDescent="0.25">
      <c r="A43" s="41" t="s">
        <v>11</v>
      </c>
      <c r="B43" s="42">
        <v>1600.316</v>
      </c>
      <c r="C43" s="43">
        <v>1390</v>
      </c>
      <c r="D43" s="41">
        <v>44</v>
      </c>
      <c r="E43" s="43">
        <v>2147</v>
      </c>
      <c r="F43" s="44">
        <f t="shared" si="5"/>
        <v>0.86857845575498838</v>
      </c>
      <c r="G43" s="44">
        <f t="shared" si="6"/>
        <v>3.1654676258992804</v>
      </c>
      <c r="H43" s="44">
        <f t="shared" si="7"/>
        <v>2.0082154267457781</v>
      </c>
      <c r="I43" s="44">
        <f t="shared" si="8"/>
        <v>1.3093426666335553</v>
      </c>
      <c r="J43" s="44">
        <f t="shared" si="9"/>
        <v>0.91954694001362158</v>
      </c>
    </row>
    <row r="44" spans="1:10" ht="14.95" x14ac:dyDescent="0.25">
      <c r="A44" s="46" t="s">
        <v>113</v>
      </c>
      <c r="B44" s="47">
        <v>370.67899999999997</v>
      </c>
      <c r="C44" s="48">
        <v>316</v>
      </c>
      <c r="D44" s="46">
        <v>21</v>
      </c>
      <c r="E44" s="48">
        <v>525</v>
      </c>
      <c r="F44" s="49">
        <f t="shared" si="5"/>
        <v>0.8524896203993213</v>
      </c>
      <c r="G44" s="49">
        <f t="shared" si="6"/>
        <v>6.6455696202531636</v>
      </c>
      <c r="H44" s="49">
        <f t="shared" si="7"/>
        <v>3.8461538461538463</v>
      </c>
      <c r="I44" s="49">
        <f t="shared" si="8"/>
        <v>1.2850894763223744</v>
      </c>
      <c r="J44" s="49">
        <f t="shared" si="9"/>
        <v>1.930493036464155</v>
      </c>
    </row>
    <row r="45" spans="1:10" s="45" customFormat="1" ht="14.95" x14ac:dyDescent="0.25">
      <c r="A45" s="46" t="s">
        <v>156</v>
      </c>
      <c r="B45" s="47">
        <v>647.5949999999998</v>
      </c>
      <c r="C45" s="48">
        <v>540</v>
      </c>
      <c r="D45" s="46">
        <v>23</v>
      </c>
      <c r="E45" s="48">
        <v>1029</v>
      </c>
      <c r="F45" s="49">
        <f t="shared" si="5"/>
        <v>0.83385449239107801</v>
      </c>
      <c r="G45" s="49">
        <f t="shared" si="6"/>
        <v>4.2592592592592595</v>
      </c>
      <c r="H45" s="49">
        <f t="shared" si="7"/>
        <v>2.1863117870722433</v>
      </c>
      <c r="I45" s="49">
        <f t="shared" si="8"/>
        <v>1.256997865210328</v>
      </c>
      <c r="J45" s="49">
        <f t="shared" si="9"/>
        <v>1.2372860131412242</v>
      </c>
    </row>
    <row r="46" spans="1:10" ht="14.95" x14ac:dyDescent="0.25">
      <c r="A46" s="46" t="s">
        <v>138</v>
      </c>
      <c r="B46" s="47">
        <v>488.48500000000001</v>
      </c>
      <c r="C46" s="48">
        <v>406</v>
      </c>
      <c r="D46" s="46">
        <v>12</v>
      </c>
      <c r="E46" s="48">
        <v>735</v>
      </c>
      <c r="F46" s="49">
        <f t="shared" si="5"/>
        <v>0.83114118140782212</v>
      </c>
      <c r="G46" s="49">
        <f t="shared" si="6"/>
        <v>2.9556650246305418</v>
      </c>
      <c r="H46" s="49">
        <f t="shared" si="7"/>
        <v>1.6064257028112447</v>
      </c>
      <c r="I46" s="49">
        <f t="shared" si="8"/>
        <v>1.2529076718435879</v>
      </c>
      <c r="J46" s="49">
        <f t="shared" si="9"/>
        <v>0.85860070305794944</v>
      </c>
    </row>
    <row r="47" spans="1:10" ht="14.95" x14ac:dyDescent="0.25">
      <c r="A47" s="46" t="s">
        <v>196</v>
      </c>
      <c r="B47" s="47">
        <v>587.11699999999996</v>
      </c>
      <c r="C47" s="48">
        <v>483</v>
      </c>
      <c r="D47" s="46">
        <v>17</v>
      </c>
      <c r="E47" s="48">
        <v>742</v>
      </c>
      <c r="F47" s="49">
        <f t="shared" si="5"/>
        <v>0.82266396646664985</v>
      </c>
      <c r="G47" s="49">
        <f t="shared" si="6"/>
        <v>3.5196687370600417</v>
      </c>
      <c r="H47" s="49">
        <f t="shared" si="7"/>
        <v>2.2397891963109355</v>
      </c>
      <c r="I47" s="49">
        <f t="shared" si="8"/>
        <v>1.2401286544236216</v>
      </c>
      <c r="J47" s="49">
        <f t="shared" si="9"/>
        <v>1.0224399676511331</v>
      </c>
    </row>
    <row r="48" spans="1:10" x14ac:dyDescent="0.25">
      <c r="A48" s="46" t="s">
        <v>109</v>
      </c>
      <c r="B48" s="47">
        <v>476.56300000000005</v>
      </c>
      <c r="C48" s="48">
        <v>387</v>
      </c>
      <c r="D48" s="46">
        <v>14</v>
      </c>
      <c r="E48" s="48">
        <v>546</v>
      </c>
      <c r="F48" s="49">
        <f t="shared" si="5"/>
        <v>0.81206472176816069</v>
      </c>
      <c r="G48" s="49">
        <f t="shared" si="6"/>
        <v>3.6175710594315245</v>
      </c>
      <c r="H48" s="49">
        <f t="shared" si="7"/>
        <v>2.5</v>
      </c>
      <c r="I48" s="49">
        <f t="shared" si="8"/>
        <v>1.2241507732939796</v>
      </c>
      <c r="J48" s="49">
        <f t="shared" si="9"/>
        <v>1.0508799302716159</v>
      </c>
    </row>
    <row r="49" spans="1:10" ht="14.95" x14ac:dyDescent="0.25">
      <c r="A49" s="46" t="s">
        <v>192</v>
      </c>
      <c r="B49" s="47">
        <v>219.53199999999998</v>
      </c>
      <c r="C49" s="48">
        <v>177</v>
      </c>
      <c r="D49" s="46">
        <v>8</v>
      </c>
      <c r="E49" s="48">
        <v>261</v>
      </c>
      <c r="F49" s="49">
        <f t="shared" si="5"/>
        <v>0.80626059071114919</v>
      </c>
      <c r="G49" s="49">
        <f t="shared" si="6"/>
        <v>4.5197740112994351</v>
      </c>
      <c r="H49" s="49">
        <f t="shared" si="7"/>
        <v>2.9739776951672861</v>
      </c>
      <c r="I49" s="49">
        <f t="shared" si="8"/>
        <v>1.2154013087115632</v>
      </c>
      <c r="J49" s="49">
        <f t="shared" si="9"/>
        <v>1.3129637869737381</v>
      </c>
    </row>
    <row r="50" spans="1:10" s="45" customFormat="1" ht="14.95" x14ac:dyDescent="0.25">
      <c r="A50" s="46" t="s">
        <v>132</v>
      </c>
      <c r="B50" s="47">
        <v>287.93299999999994</v>
      </c>
      <c r="C50" s="48">
        <v>232</v>
      </c>
      <c r="D50" s="46">
        <v>6</v>
      </c>
      <c r="E50" s="48">
        <v>395</v>
      </c>
      <c r="F50" s="49">
        <f t="shared" si="5"/>
        <v>0.80574300271243671</v>
      </c>
      <c r="G50" s="49">
        <f t="shared" si="6"/>
        <v>2.5862068965517242</v>
      </c>
      <c r="H50" s="49">
        <f t="shared" si="7"/>
        <v>1.4962593516209477</v>
      </c>
      <c r="I50" s="49">
        <f t="shared" si="8"/>
        <v>1.2146210682554923</v>
      </c>
      <c r="J50" s="49">
        <f t="shared" si="9"/>
        <v>0.75127561517570574</v>
      </c>
    </row>
    <row r="51" spans="1:10" ht="14.95" x14ac:dyDescent="0.25">
      <c r="A51" s="46" t="s">
        <v>116</v>
      </c>
      <c r="B51" s="47">
        <v>153.01199999999997</v>
      </c>
      <c r="C51" s="48">
        <v>122</v>
      </c>
      <c r="D51" s="46">
        <v>8</v>
      </c>
      <c r="E51" s="48">
        <v>173</v>
      </c>
      <c r="F51" s="49">
        <f t="shared" si="5"/>
        <v>0.79732308577105082</v>
      </c>
      <c r="G51" s="49">
        <f t="shared" si="6"/>
        <v>6.557377049180328</v>
      </c>
      <c r="H51" s="49">
        <f t="shared" si="7"/>
        <v>4.4198895027624303</v>
      </c>
      <c r="I51" s="49">
        <f t="shared" si="8"/>
        <v>1.2019284249740232</v>
      </c>
      <c r="J51" s="49">
        <f t="shared" si="9"/>
        <v>1.9048736909373087</v>
      </c>
    </row>
    <row r="52" spans="1:10" ht="14.95" x14ac:dyDescent="0.25">
      <c r="A52" s="46" t="s">
        <v>111</v>
      </c>
      <c r="B52" s="47">
        <v>551.19600000000003</v>
      </c>
      <c r="C52" s="48">
        <v>430</v>
      </c>
      <c r="D52" s="46">
        <v>12</v>
      </c>
      <c r="E52" s="48">
        <v>656</v>
      </c>
      <c r="F52" s="49">
        <f t="shared" si="5"/>
        <v>0.7801217715658314</v>
      </c>
      <c r="G52" s="49">
        <f t="shared" si="6"/>
        <v>2.7906976744186047</v>
      </c>
      <c r="H52" s="49">
        <f t="shared" si="7"/>
        <v>1.7964071856287425</v>
      </c>
      <c r="I52" s="49">
        <f t="shared" si="8"/>
        <v>1.1759982232037218</v>
      </c>
      <c r="J52" s="49">
        <f t="shared" si="9"/>
        <v>0.81067880335238951</v>
      </c>
    </row>
    <row r="53" spans="1:10" ht="14.95" x14ac:dyDescent="0.25">
      <c r="A53" s="46" t="s">
        <v>153</v>
      </c>
      <c r="B53" s="47">
        <v>1079.8510000000001</v>
      </c>
      <c r="C53" s="48">
        <v>832</v>
      </c>
      <c r="D53" s="46">
        <v>32</v>
      </c>
      <c r="E53" s="48">
        <v>1337</v>
      </c>
      <c r="F53" s="49">
        <f t="shared" si="5"/>
        <v>0.7704766676143282</v>
      </c>
      <c r="G53" s="49">
        <f t="shared" si="6"/>
        <v>3.8461538461538463</v>
      </c>
      <c r="H53" s="49">
        <f t="shared" si="7"/>
        <v>2.3374726077428782</v>
      </c>
      <c r="I53" s="49">
        <f t="shared" si="8"/>
        <v>1.161458666017904</v>
      </c>
      <c r="J53" s="49">
        <f t="shared" si="9"/>
        <v>1.11728168410746</v>
      </c>
    </row>
    <row r="54" spans="1:10" ht="14.95" x14ac:dyDescent="0.25">
      <c r="A54" s="46" t="s">
        <v>178</v>
      </c>
      <c r="B54" s="47">
        <v>226.48699999999994</v>
      </c>
      <c r="C54" s="48">
        <v>173</v>
      </c>
      <c r="D54" s="46">
        <v>8</v>
      </c>
      <c r="E54" s="48">
        <v>273</v>
      </c>
      <c r="F54" s="49">
        <f t="shared" si="5"/>
        <v>0.76384075024173592</v>
      </c>
      <c r="G54" s="49">
        <f t="shared" si="6"/>
        <v>4.6242774566473983</v>
      </c>
      <c r="H54" s="49">
        <f t="shared" si="7"/>
        <v>2.8469750889679712</v>
      </c>
      <c r="I54" s="49">
        <f t="shared" si="8"/>
        <v>1.1514553212531096</v>
      </c>
      <c r="J54" s="49">
        <f t="shared" si="9"/>
        <v>1.3433213311812233</v>
      </c>
    </row>
    <row r="55" spans="1:10" ht="14.95" x14ac:dyDescent="0.25">
      <c r="A55" s="41" t="s">
        <v>5</v>
      </c>
      <c r="B55" s="42">
        <v>4070.8999999999996</v>
      </c>
      <c r="C55" s="43">
        <v>3100</v>
      </c>
      <c r="D55" s="41">
        <v>81</v>
      </c>
      <c r="E55" s="43">
        <v>4616</v>
      </c>
      <c r="F55" s="44">
        <f t="shared" si="5"/>
        <v>0.76150237048318559</v>
      </c>
      <c r="G55" s="44">
        <f t="shared" si="6"/>
        <v>2.612903225806452</v>
      </c>
      <c r="H55" s="44">
        <f t="shared" si="7"/>
        <v>1.7245050031935278</v>
      </c>
      <c r="I55" s="44">
        <f t="shared" si="8"/>
        <v>1.1479303197194244</v>
      </c>
      <c r="J55" s="44">
        <f t="shared" si="9"/>
        <v>0.75903071830010027</v>
      </c>
    </row>
    <row r="56" spans="1:10" ht="14.95" x14ac:dyDescent="0.25">
      <c r="A56" s="46" t="s">
        <v>127</v>
      </c>
      <c r="B56" s="47">
        <v>291.80800000000005</v>
      </c>
      <c r="C56" s="48">
        <v>222</v>
      </c>
      <c r="D56" s="46">
        <v>6</v>
      </c>
      <c r="E56" s="48">
        <v>344</v>
      </c>
      <c r="F56" s="49">
        <f t="shared" si="5"/>
        <v>0.76077420769821236</v>
      </c>
      <c r="G56" s="49">
        <f t="shared" si="6"/>
        <v>2.7027027027027026</v>
      </c>
      <c r="H56" s="49">
        <f t="shared" si="7"/>
        <v>1.7142857142857144</v>
      </c>
      <c r="I56" s="49">
        <f t="shared" si="8"/>
        <v>1.1468326473142396</v>
      </c>
      <c r="J56" s="49">
        <f t="shared" si="9"/>
        <v>0.78511685910253937</v>
      </c>
    </row>
    <row r="57" spans="1:10" ht="14.95" x14ac:dyDescent="0.25">
      <c r="A57" s="46" t="s">
        <v>112</v>
      </c>
      <c r="B57" s="47">
        <v>449.19699999999989</v>
      </c>
      <c r="C57" s="48">
        <v>326</v>
      </c>
      <c r="D57" s="46">
        <v>12</v>
      </c>
      <c r="E57" s="48">
        <v>514</v>
      </c>
      <c r="F57" s="49">
        <f t="shared" si="5"/>
        <v>0.72573948623877738</v>
      </c>
      <c r="G57" s="49">
        <f t="shared" si="6"/>
        <v>3.6809815950920246</v>
      </c>
      <c r="H57" s="49">
        <f t="shared" si="7"/>
        <v>2.2813688212927756</v>
      </c>
      <c r="I57" s="49">
        <f t="shared" si="8"/>
        <v>1.0940193921425039</v>
      </c>
      <c r="J57" s="49">
        <f t="shared" si="9"/>
        <v>1.0693002620905752</v>
      </c>
    </row>
    <row r="58" spans="1:10" ht="14.95" x14ac:dyDescent="0.25">
      <c r="A58" s="46" t="s">
        <v>135</v>
      </c>
      <c r="B58" s="47">
        <v>373.88900000000001</v>
      </c>
      <c r="C58" s="48">
        <v>267</v>
      </c>
      <c r="D58" s="46">
        <v>18</v>
      </c>
      <c r="E58" s="48">
        <v>445</v>
      </c>
      <c r="F58" s="49">
        <f t="shared" si="5"/>
        <v>0.71411568674125203</v>
      </c>
      <c r="G58" s="49">
        <f t="shared" si="6"/>
        <v>6.7415730337078648</v>
      </c>
      <c r="H58" s="49">
        <f t="shared" si="7"/>
        <v>3.8876889848812093</v>
      </c>
      <c r="I58" s="49">
        <f t="shared" si="8"/>
        <v>1.0764970410760428</v>
      </c>
      <c r="J58" s="49">
        <f t="shared" si="9"/>
        <v>1.9583813788849858</v>
      </c>
    </row>
    <row r="59" spans="1:10" ht="14.95" x14ac:dyDescent="0.25">
      <c r="A59" s="46" t="s">
        <v>120</v>
      </c>
      <c r="B59" s="47">
        <v>635.50599999999997</v>
      </c>
      <c r="C59" s="48">
        <v>452</v>
      </c>
      <c r="D59" s="46">
        <v>17</v>
      </c>
      <c r="E59" s="48">
        <v>789</v>
      </c>
      <c r="F59" s="49">
        <f t="shared" si="5"/>
        <v>0.71124426834679766</v>
      </c>
      <c r="G59" s="49">
        <f t="shared" si="6"/>
        <v>3.7610619469026552</v>
      </c>
      <c r="H59" s="49">
        <f t="shared" si="7"/>
        <v>2.1091811414392061</v>
      </c>
      <c r="I59" s="49">
        <f t="shared" si="8"/>
        <v>1.072168507950791</v>
      </c>
      <c r="J59" s="49">
        <f t="shared" si="9"/>
        <v>1.0925630627776488</v>
      </c>
    </row>
    <row r="60" spans="1:10" ht="14.95" x14ac:dyDescent="0.25">
      <c r="A60" s="46" t="s">
        <v>168</v>
      </c>
      <c r="B60" s="47">
        <v>588.78899999999999</v>
      </c>
      <c r="C60" s="48">
        <v>403</v>
      </c>
      <c r="D60" s="46">
        <v>14</v>
      </c>
      <c r="E60" s="48">
        <v>704</v>
      </c>
      <c r="F60" s="49">
        <f t="shared" si="5"/>
        <v>0.68445572182904235</v>
      </c>
      <c r="G60" s="49">
        <f t="shared" si="6"/>
        <v>3.4739454094292808</v>
      </c>
      <c r="H60" s="49">
        <f t="shared" si="7"/>
        <v>1.9498607242339834</v>
      </c>
      <c r="I60" s="49">
        <f t="shared" si="8"/>
        <v>1.0317859878682425</v>
      </c>
      <c r="J60" s="49">
        <f t="shared" si="9"/>
        <v>1.0091576501615767</v>
      </c>
    </row>
    <row r="61" spans="1:10" ht="14.95" x14ac:dyDescent="0.25">
      <c r="A61" s="46" t="s">
        <v>144</v>
      </c>
      <c r="B61" s="47">
        <v>484.24700000000001</v>
      </c>
      <c r="C61" s="48">
        <v>326</v>
      </c>
      <c r="D61" s="46">
        <v>10</v>
      </c>
      <c r="E61" s="48">
        <v>518</v>
      </c>
      <c r="F61" s="49">
        <f t="shared" si="5"/>
        <v>0.67321015927821959</v>
      </c>
      <c r="G61" s="49">
        <f t="shared" si="6"/>
        <v>3.0674846625766872</v>
      </c>
      <c r="H61" s="49">
        <f t="shared" si="7"/>
        <v>1.893939393939394</v>
      </c>
      <c r="I61" s="49">
        <f t="shared" si="8"/>
        <v>1.0148338118609639</v>
      </c>
      <c r="J61" s="49">
        <f t="shared" si="9"/>
        <v>0.89108355174214593</v>
      </c>
    </row>
    <row r="62" spans="1:10" ht="14.95" x14ac:dyDescent="0.25">
      <c r="A62" s="46" t="s">
        <v>94</v>
      </c>
      <c r="B62" s="47">
        <v>504.87599999999992</v>
      </c>
      <c r="C62" s="48">
        <v>339</v>
      </c>
      <c r="D62" s="46">
        <v>9</v>
      </c>
      <c r="E62" s="48">
        <v>520</v>
      </c>
      <c r="F62" s="49">
        <f t="shared" si="5"/>
        <v>0.671452000095073</v>
      </c>
      <c r="G62" s="49">
        <f t="shared" si="6"/>
        <v>2.6548672566371683</v>
      </c>
      <c r="H62" s="49">
        <f t="shared" si="7"/>
        <v>1.7013232514177694</v>
      </c>
      <c r="I62" s="49">
        <f t="shared" si="8"/>
        <v>1.0121834665548206</v>
      </c>
      <c r="J62" s="49">
        <f t="shared" si="9"/>
        <v>0.77122098549010509</v>
      </c>
    </row>
    <row r="63" spans="1:10" s="45" customFormat="1" ht="14.95" x14ac:dyDescent="0.25">
      <c r="A63" s="46" t="s">
        <v>108</v>
      </c>
      <c r="B63" s="47">
        <v>325.73100000000005</v>
      </c>
      <c r="C63" s="48">
        <v>211</v>
      </c>
      <c r="D63" s="46">
        <v>13</v>
      </c>
      <c r="E63" s="48">
        <v>334</v>
      </c>
      <c r="F63" s="49">
        <f t="shared" si="5"/>
        <v>0.64777377652111701</v>
      </c>
      <c r="G63" s="49">
        <f t="shared" si="6"/>
        <v>6.1611374407582939</v>
      </c>
      <c r="H63" s="49">
        <f t="shared" si="7"/>
        <v>3.7463976945244957</v>
      </c>
      <c r="I63" s="49">
        <f t="shared" si="8"/>
        <v>0.97648961738086126</v>
      </c>
      <c r="J63" s="49">
        <f t="shared" si="9"/>
        <v>1.7897687641152675</v>
      </c>
    </row>
    <row r="64" spans="1:10" ht="14.95" x14ac:dyDescent="0.25">
      <c r="A64" s="46" t="s">
        <v>117</v>
      </c>
      <c r="B64" s="47">
        <v>267.77499999999998</v>
      </c>
      <c r="C64" s="48">
        <v>172</v>
      </c>
      <c r="D64" s="46">
        <v>0</v>
      </c>
      <c r="E64" s="48">
        <v>263</v>
      </c>
      <c r="F64" s="49">
        <f t="shared" si="5"/>
        <v>0.64233031462981982</v>
      </c>
      <c r="G64" s="49">
        <f t="shared" si="6"/>
        <v>0</v>
      </c>
      <c r="H64" s="49">
        <f t="shared" si="7"/>
        <v>0</v>
      </c>
      <c r="I64" s="49">
        <f t="shared" si="8"/>
        <v>0.96828384522378663</v>
      </c>
      <c r="J64" s="49">
        <f t="shared" si="9"/>
        <v>0</v>
      </c>
    </row>
    <row r="65" spans="1:10" ht="14.95" x14ac:dyDescent="0.25">
      <c r="A65" s="46" t="s">
        <v>185</v>
      </c>
      <c r="B65" s="47">
        <v>925.88600000000008</v>
      </c>
      <c r="C65" s="48">
        <v>590</v>
      </c>
      <c r="D65" s="46">
        <v>27</v>
      </c>
      <c r="E65" s="48">
        <v>899</v>
      </c>
      <c r="F65" s="49">
        <f t="shared" si="5"/>
        <v>0.6372274772488189</v>
      </c>
      <c r="G65" s="49">
        <f t="shared" si="6"/>
        <v>4.5762711864406782</v>
      </c>
      <c r="H65" s="49">
        <f t="shared" si="7"/>
        <v>2.9157667386609072</v>
      </c>
      <c r="I65" s="49">
        <f t="shared" si="8"/>
        <v>0.9605915490822371</v>
      </c>
      <c r="J65" s="49">
        <f t="shared" si="9"/>
        <v>1.3293758343109099</v>
      </c>
    </row>
    <row r="66" spans="1:10" ht="14.95" x14ac:dyDescent="0.25">
      <c r="A66" s="46" t="s">
        <v>148</v>
      </c>
      <c r="B66" s="47">
        <v>586.35399999999993</v>
      </c>
      <c r="C66" s="48">
        <v>368</v>
      </c>
      <c r="D66" s="46">
        <v>12</v>
      </c>
      <c r="E66" s="48">
        <v>591</v>
      </c>
      <c r="F66" s="49">
        <f t="shared" si="5"/>
        <v>0.62760721338986358</v>
      </c>
      <c r="G66" s="49">
        <f t="shared" si="6"/>
        <v>3.2608695652173911</v>
      </c>
      <c r="H66" s="49">
        <f t="shared" si="7"/>
        <v>1.9900497512437811</v>
      </c>
      <c r="I66" s="49">
        <f t="shared" si="8"/>
        <v>0.94608943721042693</v>
      </c>
      <c r="J66" s="49">
        <f t="shared" si="9"/>
        <v>0.94726055826502031</v>
      </c>
    </row>
    <row r="67" spans="1:10" ht="14.95" x14ac:dyDescent="0.25">
      <c r="A67" s="41" t="s">
        <v>17</v>
      </c>
      <c r="B67" s="42">
        <v>3506.6809999999996</v>
      </c>
      <c r="C67" s="43">
        <v>2175</v>
      </c>
      <c r="D67" s="41">
        <v>93</v>
      </c>
      <c r="E67" s="43">
        <v>3559</v>
      </c>
      <c r="F67" s="44">
        <f t="shared" si="5"/>
        <v>0.6202446130685968</v>
      </c>
      <c r="G67" s="44">
        <f t="shared" si="6"/>
        <v>4.2758620689655169</v>
      </c>
      <c r="H67" s="44">
        <f t="shared" si="7"/>
        <v>2.546549835706462</v>
      </c>
      <c r="I67" s="44">
        <f t="shared" si="8"/>
        <v>0.93499065082661659</v>
      </c>
      <c r="J67" s="44">
        <f t="shared" si="9"/>
        <v>1.2421090170905</v>
      </c>
    </row>
    <row r="68" spans="1:10" ht="14.95" x14ac:dyDescent="0.25">
      <c r="A68" s="46" t="s">
        <v>104</v>
      </c>
      <c r="B68" s="47">
        <v>578.13499999999999</v>
      </c>
      <c r="C68" s="48">
        <v>354</v>
      </c>
      <c r="D68" s="46">
        <v>33</v>
      </c>
      <c r="E68" s="48">
        <v>596</v>
      </c>
      <c r="F68" s="49">
        <f t="shared" ref="F68:F99" si="10">C68/B68</f>
        <v>0.61231373295164626</v>
      </c>
      <c r="G68" s="49">
        <f t="shared" ref="G68:G99" si="11">D68/C68*100</f>
        <v>9.3220338983050848</v>
      </c>
      <c r="H68" s="49">
        <f t="shared" ref="H68:H99" si="12">D68/(D68+E68)*100</f>
        <v>5.246422893481717</v>
      </c>
      <c r="I68" s="49">
        <f t="shared" ref="I68:I99" si="13">F68/$F$131</f>
        <v>0.92303520839965369</v>
      </c>
      <c r="J68" s="49">
        <f t="shared" ref="J68:J99" si="14">G68/$G$131</f>
        <v>2.7079878106333348</v>
      </c>
    </row>
    <row r="69" spans="1:10" s="45" customFormat="1" ht="14.95" x14ac:dyDescent="0.25">
      <c r="A69" s="41" t="s">
        <v>9</v>
      </c>
      <c r="B69" s="42">
        <v>3978.3969999999999</v>
      </c>
      <c r="C69" s="43">
        <v>2423</v>
      </c>
      <c r="D69" s="41">
        <v>82</v>
      </c>
      <c r="E69" s="43">
        <v>3874</v>
      </c>
      <c r="F69" s="44">
        <f t="shared" si="10"/>
        <v>0.60903926883113979</v>
      </c>
      <c r="G69" s="44">
        <f t="shared" si="11"/>
        <v>3.3842344201403218</v>
      </c>
      <c r="H69" s="44">
        <f t="shared" si="12"/>
        <v>2.0728008088978767</v>
      </c>
      <c r="I69" s="44">
        <f t="shared" si="13"/>
        <v>0.91809910210443924</v>
      </c>
      <c r="J69" s="44">
        <f t="shared" si="14"/>
        <v>0.98309721441069098</v>
      </c>
    </row>
    <row r="70" spans="1:10" ht="14.95" x14ac:dyDescent="0.25">
      <c r="A70" s="46" t="s">
        <v>106</v>
      </c>
      <c r="B70" s="47">
        <v>1258.0469999999996</v>
      </c>
      <c r="C70" s="48">
        <v>752</v>
      </c>
      <c r="D70" s="46">
        <v>23</v>
      </c>
      <c r="E70" s="48">
        <v>1288</v>
      </c>
      <c r="F70" s="49">
        <f t="shared" si="10"/>
        <v>0.59775191228944569</v>
      </c>
      <c r="G70" s="49">
        <f t="shared" si="11"/>
        <v>3.0585106382978724</v>
      </c>
      <c r="H70" s="49">
        <f t="shared" si="12"/>
        <v>1.7543859649122806</v>
      </c>
      <c r="I70" s="49">
        <f t="shared" si="13"/>
        <v>0.90108392354961409</v>
      </c>
      <c r="J70" s="49">
        <f t="shared" si="14"/>
        <v>0.88847665837268752</v>
      </c>
    </row>
    <row r="71" spans="1:10" ht="14.95" x14ac:dyDescent="0.25">
      <c r="A71" s="41" t="s">
        <v>4</v>
      </c>
      <c r="B71" s="42">
        <v>1874.1120000000001</v>
      </c>
      <c r="C71" s="43">
        <v>1117</v>
      </c>
      <c r="D71" s="41">
        <v>38</v>
      </c>
      <c r="E71" s="43">
        <v>1706</v>
      </c>
      <c r="F71" s="44">
        <f t="shared" si="10"/>
        <v>0.59601560632448858</v>
      </c>
      <c r="G71" s="44">
        <f t="shared" si="11"/>
        <v>3.4019695613249774</v>
      </c>
      <c r="H71" s="44">
        <f t="shared" si="12"/>
        <v>2.1788990825688073</v>
      </c>
      <c r="I71" s="44">
        <f t="shared" si="13"/>
        <v>0.89846652097971891</v>
      </c>
      <c r="J71" s="44">
        <f t="shared" si="14"/>
        <v>0.98824915299746663</v>
      </c>
    </row>
    <row r="72" spans="1:10" s="45" customFormat="1" ht="14.95" x14ac:dyDescent="0.25">
      <c r="A72" s="46" t="s">
        <v>175</v>
      </c>
      <c r="B72" s="47">
        <v>545.49300000000005</v>
      </c>
      <c r="C72" s="48">
        <v>324</v>
      </c>
      <c r="D72" s="46">
        <v>12</v>
      </c>
      <c r="E72" s="48">
        <v>476</v>
      </c>
      <c r="F72" s="49">
        <f t="shared" si="10"/>
        <v>0.59395812595212027</v>
      </c>
      <c r="G72" s="49">
        <f t="shared" si="11"/>
        <v>3.7037037037037033</v>
      </c>
      <c r="H72" s="49">
        <f t="shared" si="12"/>
        <v>2.459016393442623</v>
      </c>
      <c r="I72" s="49">
        <f t="shared" si="13"/>
        <v>0.89536496254311082</v>
      </c>
      <c r="J72" s="49">
        <f t="shared" si="14"/>
        <v>1.0759008809923687</v>
      </c>
    </row>
    <row r="73" spans="1:10" ht="14.95" x14ac:dyDescent="0.25">
      <c r="A73" s="41" t="s">
        <v>15</v>
      </c>
      <c r="B73" s="42">
        <v>1418.1</v>
      </c>
      <c r="C73" s="43">
        <v>838</v>
      </c>
      <c r="D73" s="41">
        <v>29</v>
      </c>
      <c r="E73" s="43">
        <v>1247</v>
      </c>
      <c r="F73" s="44">
        <f t="shared" si="10"/>
        <v>0.59093152810098026</v>
      </c>
      <c r="G73" s="44">
        <f t="shared" si="11"/>
        <v>3.4606205250596656</v>
      </c>
      <c r="H73" s="44">
        <f t="shared" si="12"/>
        <v>2.2727272727272729</v>
      </c>
      <c r="I73" s="44">
        <f t="shared" si="13"/>
        <v>0.89080250341810929</v>
      </c>
      <c r="J73" s="44">
        <f t="shared" si="14"/>
        <v>1.0052868613568313</v>
      </c>
    </row>
    <row r="74" spans="1:10" ht="14.95" x14ac:dyDescent="0.25">
      <c r="A74" s="46" t="s">
        <v>170</v>
      </c>
      <c r="B74" s="47">
        <v>684.69399999999996</v>
      </c>
      <c r="C74" s="48">
        <v>399</v>
      </c>
      <c r="D74" s="46">
        <v>6</v>
      </c>
      <c r="E74" s="48">
        <v>645</v>
      </c>
      <c r="F74" s="49">
        <f t="shared" si="10"/>
        <v>0.58274207164076219</v>
      </c>
      <c r="G74" s="49">
        <f t="shared" si="11"/>
        <v>1.5037593984962405</v>
      </c>
      <c r="H74" s="49">
        <f t="shared" si="12"/>
        <v>0.92165898617511521</v>
      </c>
      <c r="I74" s="49">
        <f t="shared" si="13"/>
        <v>0.87845726886980269</v>
      </c>
      <c r="J74" s="49">
        <f t="shared" si="14"/>
        <v>0.4368319366435181</v>
      </c>
    </row>
    <row r="75" spans="1:10" ht="14.95" x14ac:dyDescent="0.25">
      <c r="A75" s="46" t="s">
        <v>139</v>
      </c>
      <c r="B75" s="47">
        <v>338.73</v>
      </c>
      <c r="C75" s="48">
        <v>196</v>
      </c>
      <c r="D75" s="46">
        <v>3</v>
      </c>
      <c r="E75" s="48">
        <v>347</v>
      </c>
      <c r="F75" s="49">
        <f t="shared" si="10"/>
        <v>0.57863194874974166</v>
      </c>
      <c r="G75" s="49">
        <f t="shared" si="11"/>
        <v>1.5306122448979591</v>
      </c>
      <c r="H75" s="49">
        <f t="shared" si="12"/>
        <v>0.85714285714285721</v>
      </c>
      <c r="I75" s="49">
        <f t="shared" si="13"/>
        <v>0.87226144484185963</v>
      </c>
      <c r="J75" s="49">
        <f t="shared" si="14"/>
        <v>0.44463250694072382</v>
      </c>
    </row>
    <row r="76" spans="1:10" ht="14.95" x14ac:dyDescent="0.25">
      <c r="A76" s="46" t="s">
        <v>154</v>
      </c>
      <c r="B76" s="47">
        <v>262.84800000000001</v>
      </c>
      <c r="C76" s="48">
        <v>148</v>
      </c>
      <c r="D76" s="46">
        <v>2</v>
      </c>
      <c r="E76" s="48">
        <v>216</v>
      </c>
      <c r="F76" s="49">
        <f t="shared" si="10"/>
        <v>0.56306306306306309</v>
      </c>
      <c r="G76" s="49">
        <f t="shared" si="11"/>
        <v>1.3513513513513513</v>
      </c>
      <c r="H76" s="49">
        <f t="shared" si="12"/>
        <v>0.91743119266055051</v>
      </c>
      <c r="I76" s="49">
        <f t="shared" si="13"/>
        <v>0.84879205509768318</v>
      </c>
      <c r="J76" s="49">
        <f t="shared" si="14"/>
        <v>0.39255842955126968</v>
      </c>
    </row>
    <row r="77" spans="1:10" ht="14.95" x14ac:dyDescent="0.25">
      <c r="A77" s="46" t="s">
        <v>186</v>
      </c>
      <c r="B77" s="47">
        <v>948.226</v>
      </c>
      <c r="C77" s="48">
        <v>527</v>
      </c>
      <c r="D77" s="46">
        <v>11</v>
      </c>
      <c r="E77" s="48">
        <v>807</v>
      </c>
      <c r="F77" s="49">
        <f t="shared" si="10"/>
        <v>0.5557746781885331</v>
      </c>
      <c r="G77" s="49">
        <f t="shared" si="11"/>
        <v>2.0872865275142316</v>
      </c>
      <c r="H77" s="49">
        <f t="shared" si="12"/>
        <v>1.3447432762836184</v>
      </c>
      <c r="I77" s="49">
        <f t="shared" si="13"/>
        <v>0.83780514513711579</v>
      </c>
      <c r="J77" s="49">
        <f t="shared" si="14"/>
        <v>0.60634262173573727</v>
      </c>
    </row>
    <row r="78" spans="1:10" ht="14.95" x14ac:dyDescent="0.25">
      <c r="A78" s="46" t="s">
        <v>149</v>
      </c>
      <c r="B78" s="47">
        <v>235.63699999999994</v>
      </c>
      <c r="C78" s="48">
        <v>129</v>
      </c>
      <c r="D78" s="46">
        <v>7</v>
      </c>
      <c r="E78" s="48">
        <v>221</v>
      </c>
      <c r="F78" s="49">
        <f t="shared" si="10"/>
        <v>0.54745222524476223</v>
      </c>
      <c r="G78" s="49">
        <f t="shared" si="11"/>
        <v>5.4263565891472867</v>
      </c>
      <c r="H78" s="49">
        <f t="shared" si="12"/>
        <v>3.070175438596491</v>
      </c>
      <c r="I78" s="49">
        <f t="shared" si="13"/>
        <v>0.82525942441594335</v>
      </c>
      <c r="J78" s="49">
        <f t="shared" si="14"/>
        <v>1.576319895407424</v>
      </c>
    </row>
    <row r="79" spans="1:10" ht="14.95" x14ac:dyDescent="0.25">
      <c r="A79" s="46" t="s">
        <v>161</v>
      </c>
      <c r="B79" s="47">
        <v>345.75299999999999</v>
      </c>
      <c r="C79" s="48">
        <v>184</v>
      </c>
      <c r="D79" s="46">
        <v>6</v>
      </c>
      <c r="E79" s="48">
        <v>356</v>
      </c>
      <c r="F79" s="49">
        <f t="shared" si="10"/>
        <v>0.53217181051212858</v>
      </c>
      <c r="G79" s="49">
        <f t="shared" si="11"/>
        <v>3.2608695652173911</v>
      </c>
      <c r="H79" s="49">
        <f t="shared" si="12"/>
        <v>1.6574585635359116</v>
      </c>
      <c r="I79" s="49">
        <f t="shared" si="13"/>
        <v>0.80222489156432852</v>
      </c>
      <c r="J79" s="49">
        <f t="shared" si="14"/>
        <v>0.94726055826502031</v>
      </c>
    </row>
    <row r="80" spans="1:10" ht="14.95" x14ac:dyDescent="0.25">
      <c r="A80" s="46" t="s">
        <v>158</v>
      </c>
      <c r="B80" s="47">
        <v>280.00600000000009</v>
      </c>
      <c r="C80" s="48">
        <v>148</v>
      </c>
      <c r="D80" s="46">
        <v>6</v>
      </c>
      <c r="E80" s="48">
        <v>289</v>
      </c>
      <c r="F80" s="49">
        <f t="shared" si="10"/>
        <v>0.52856010228352235</v>
      </c>
      <c r="G80" s="49">
        <f t="shared" si="11"/>
        <v>4.0540540540540544</v>
      </c>
      <c r="H80" s="49">
        <f t="shared" si="12"/>
        <v>2.0338983050847457</v>
      </c>
      <c r="I80" s="49">
        <f t="shared" si="13"/>
        <v>0.79678040505673364</v>
      </c>
      <c r="J80" s="49">
        <f t="shared" si="14"/>
        <v>1.1776752886538091</v>
      </c>
    </row>
    <row r="81" spans="1:10" s="45" customFormat="1" ht="14.95" x14ac:dyDescent="0.25">
      <c r="A81" s="46" t="s">
        <v>180</v>
      </c>
      <c r="B81" s="47">
        <v>260.53599999999994</v>
      </c>
      <c r="C81" s="48">
        <v>133</v>
      </c>
      <c r="D81" s="46">
        <v>6</v>
      </c>
      <c r="E81" s="48">
        <v>194</v>
      </c>
      <c r="F81" s="49">
        <f t="shared" si="10"/>
        <v>0.51048607486105579</v>
      </c>
      <c r="G81" s="49">
        <f t="shared" si="11"/>
        <v>4.5112781954887211</v>
      </c>
      <c r="H81" s="49">
        <f t="shared" si="12"/>
        <v>3</v>
      </c>
      <c r="I81" s="49">
        <f t="shared" si="13"/>
        <v>0.76953462765419589</v>
      </c>
      <c r="J81" s="49">
        <f t="shared" si="14"/>
        <v>1.3104958099305541</v>
      </c>
    </row>
    <row r="82" spans="1:10" ht="14.95" x14ac:dyDescent="0.25">
      <c r="A82" s="46" t="s">
        <v>160</v>
      </c>
      <c r="B82" s="47">
        <v>526.36899999999991</v>
      </c>
      <c r="C82" s="48">
        <v>262</v>
      </c>
      <c r="D82" s="46">
        <v>16</v>
      </c>
      <c r="E82" s="48">
        <v>471</v>
      </c>
      <c r="F82" s="49">
        <f t="shared" si="10"/>
        <v>0.49774967750760407</v>
      </c>
      <c r="G82" s="49">
        <f t="shared" si="11"/>
        <v>6.1068702290076331</v>
      </c>
      <c r="H82" s="49">
        <f t="shared" si="12"/>
        <v>3.2854209445585218</v>
      </c>
      <c r="I82" s="49">
        <f t="shared" si="13"/>
        <v>0.75033508573189756</v>
      </c>
      <c r="J82" s="49">
        <f t="shared" si="14"/>
        <v>1.7740045060637528</v>
      </c>
    </row>
    <row r="83" spans="1:10" ht="14.95" x14ac:dyDescent="0.25">
      <c r="A83" s="41" t="s">
        <v>8</v>
      </c>
      <c r="B83" s="42">
        <v>3325.5220000000004</v>
      </c>
      <c r="C83" s="43">
        <v>1597</v>
      </c>
      <c r="D83" s="41">
        <v>80</v>
      </c>
      <c r="E83" s="43">
        <v>3109</v>
      </c>
      <c r="F83" s="44">
        <f t="shared" si="10"/>
        <v>0.48022536010887912</v>
      </c>
      <c r="G83" s="44">
        <f t="shared" si="11"/>
        <v>5.0093926111458984</v>
      </c>
      <c r="H83" s="44">
        <f t="shared" si="12"/>
        <v>2.508623392913139</v>
      </c>
      <c r="I83" s="44">
        <f t="shared" si="13"/>
        <v>0.72391797128270863</v>
      </c>
      <c r="J83" s="44">
        <f t="shared" si="14"/>
        <v>1.4551946793635044</v>
      </c>
    </row>
    <row r="84" spans="1:10" ht="14.95" x14ac:dyDescent="0.25">
      <c r="A84" s="46" t="s">
        <v>119</v>
      </c>
      <c r="B84" s="47">
        <v>880.30099999999993</v>
      </c>
      <c r="C84" s="48">
        <v>417</v>
      </c>
      <c r="D84" s="46">
        <v>16</v>
      </c>
      <c r="E84" s="48">
        <v>640</v>
      </c>
      <c r="F84" s="49">
        <f t="shared" si="10"/>
        <v>0.47370160888150759</v>
      </c>
      <c r="G84" s="49">
        <f t="shared" si="11"/>
        <v>3.8369304556354913</v>
      </c>
      <c r="H84" s="49">
        <f t="shared" si="12"/>
        <v>2.4390243902439024</v>
      </c>
      <c r="I84" s="49">
        <f t="shared" si="13"/>
        <v>0.71408371189956998</v>
      </c>
      <c r="J84" s="49">
        <f t="shared" si="14"/>
        <v>1.1146023515316625</v>
      </c>
    </row>
    <row r="85" spans="1:10" ht="14.95" x14ac:dyDescent="0.25">
      <c r="A85" s="46" t="s">
        <v>157</v>
      </c>
      <c r="B85" s="47">
        <v>345.25899999999996</v>
      </c>
      <c r="C85" s="48">
        <v>163</v>
      </c>
      <c r="D85" s="46">
        <v>5</v>
      </c>
      <c r="E85" s="48">
        <v>351</v>
      </c>
      <c r="F85" s="49">
        <f t="shared" si="10"/>
        <v>0.47210934399972199</v>
      </c>
      <c r="G85" s="49">
        <f t="shared" si="11"/>
        <v>3.0674846625766872</v>
      </c>
      <c r="H85" s="49">
        <f t="shared" si="12"/>
        <v>1.4044943820224718</v>
      </c>
      <c r="I85" s="49">
        <f t="shared" si="13"/>
        <v>0.71168344473603329</v>
      </c>
      <c r="J85" s="49">
        <f t="shared" si="14"/>
        <v>0.89108355174214593</v>
      </c>
    </row>
    <row r="86" spans="1:10" ht="14.95" x14ac:dyDescent="0.25">
      <c r="A86" s="46" t="s">
        <v>187</v>
      </c>
      <c r="B86" s="47">
        <v>1119.0690000000004</v>
      </c>
      <c r="C86" s="48">
        <v>523</v>
      </c>
      <c r="D86" s="46">
        <v>15</v>
      </c>
      <c r="E86" s="48">
        <v>827</v>
      </c>
      <c r="F86" s="49">
        <f t="shared" si="10"/>
        <v>0.46735277270659792</v>
      </c>
      <c r="G86" s="49">
        <f t="shared" si="11"/>
        <v>2.8680688336520075</v>
      </c>
      <c r="H86" s="49">
        <f t="shared" si="12"/>
        <v>1.7814726840855106</v>
      </c>
      <c r="I86" s="49">
        <f t="shared" si="13"/>
        <v>0.704513129032591</v>
      </c>
      <c r="J86" s="49">
        <f t="shared" si="14"/>
        <v>0.83315460191569657</v>
      </c>
    </row>
    <row r="87" spans="1:10" ht="14.95" x14ac:dyDescent="0.25">
      <c r="A87" s="46" t="s">
        <v>173</v>
      </c>
      <c r="B87" s="47">
        <v>305.40000000000003</v>
      </c>
      <c r="C87" s="48">
        <v>142</v>
      </c>
      <c r="D87" s="46">
        <v>3</v>
      </c>
      <c r="E87" s="48">
        <v>268</v>
      </c>
      <c r="F87" s="49">
        <f t="shared" si="10"/>
        <v>0.4649639816633922</v>
      </c>
      <c r="G87" s="49">
        <f t="shared" si="11"/>
        <v>2.112676056338028</v>
      </c>
      <c r="H87" s="49">
        <f t="shared" si="12"/>
        <v>1.107011070110701</v>
      </c>
      <c r="I87" s="49">
        <f t="shared" si="13"/>
        <v>0.70091213477143055</v>
      </c>
      <c r="J87" s="49">
        <f t="shared" si="14"/>
        <v>0.61371810817170325</v>
      </c>
    </row>
    <row r="88" spans="1:10" s="45" customFormat="1" ht="14.95" x14ac:dyDescent="0.25">
      <c r="A88" s="46" t="s">
        <v>151</v>
      </c>
      <c r="B88" s="47">
        <v>912.37299999999993</v>
      </c>
      <c r="C88" s="48">
        <v>419</v>
      </c>
      <c r="D88" s="46">
        <v>14</v>
      </c>
      <c r="E88" s="48">
        <v>701</v>
      </c>
      <c r="F88" s="49">
        <f t="shared" si="10"/>
        <v>0.45924199861240966</v>
      </c>
      <c r="G88" s="49">
        <f t="shared" si="11"/>
        <v>3.3412887828162292</v>
      </c>
      <c r="H88" s="49">
        <f t="shared" si="12"/>
        <v>1.9580419580419581</v>
      </c>
      <c r="I88" s="49">
        <f t="shared" si="13"/>
        <v>0.69228650458596475</v>
      </c>
      <c r="J88" s="49">
        <f t="shared" si="14"/>
        <v>0.97062179717211317</v>
      </c>
    </row>
    <row r="89" spans="1:10" ht="14.95" x14ac:dyDescent="0.25">
      <c r="A89" s="46" t="s">
        <v>93</v>
      </c>
      <c r="B89" s="47">
        <v>328.9550000000001</v>
      </c>
      <c r="C89" s="48">
        <v>147</v>
      </c>
      <c r="D89" s="46">
        <v>4</v>
      </c>
      <c r="E89" s="48">
        <v>216</v>
      </c>
      <c r="F89" s="49">
        <f t="shared" si="10"/>
        <v>0.44686963262452301</v>
      </c>
      <c r="G89" s="49">
        <f t="shared" si="11"/>
        <v>2.7210884353741496</v>
      </c>
      <c r="H89" s="49">
        <f t="shared" si="12"/>
        <v>1.8181818181818181</v>
      </c>
      <c r="I89" s="49">
        <f t="shared" si="13"/>
        <v>0.6736357234529412</v>
      </c>
      <c r="J89" s="49">
        <f t="shared" si="14"/>
        <v>0.79045779011684236</v>
      </c>
    </row>
    <row r="90" spans="1:10" ht="14.95" x14ac:dyDescent="0.25">
      <c r="A90" s="41" t="s">
        <v>3</v>
      </c>
      <c r="B90" s="42">
        <v>1544.8140000000005</v>
      </c>
      <c r="C90" s="43">
        <v>685</v>
      </c>
      <c r="D90" s="41">
        <v>24</v>
      </c>
      <c r="E90" s="43">
        <v>1059</v>
      </c>
      <c r="F90" s="44">
        <f t="shared" si="10"/>
        <v>0.44341907828385796</v>
      </c>
      <c r="G90" s="44">
        <f t="shared" si="11"/>
        <v>3.5036496350364965</v>
      </c>
      <c r="H90" s="44">
        <f t="shared" si="12"/>
        <v>2.21606648199446</v>
      </c>
      <c r="I90" s="44">
        <f t="shared" si="13"/>
        <v>0.66843416912951137</v>
      </c>
      <c r="J90" s="44">
        <f t="shared" si="14"/>
        <v>1.0177865268365767</v>
      </c>
    </row>
    <row r="91" spans="1:10" ht="14.95" x14ac:dyDescent="0.25">
      <c r="A91" s="46" t="s">
        <v>124</v>
      </c>
      <c r="B91" s="47">
        <v>450.50099999999981</v>
      </c>
      <c r="C91" s="48">
        <v>193</v>
      </c>
      <c r="D91" s="46">
        <v>4</v>
      </c>
      <c r="E91" s="48">
        <v>323</v>
      </c>
      <c r="F91" s="49">
        <f t="shared" si="10"/>
        <v>0.42841192361393221</v>
      </c>
      <c r="G91" s="49">
        <f t="shared" si="11"/>
        <v>2.0725388601036272</v>
      </c>
      <c r="H91" s="49">
        <f t="shared" si="12"/>
        <v>1.2232415902140672</v>
      </c>
      <c r="I91" s="49">
        <f t="shared" si="13"/>
        <v>0.64581156344097523</v>
      </c>
      <c r="J91" s="49">
        <f t="shared" si="14"/>
        <v>0.60205852407863125</v>
      </c>
    </row>
    <row r="92" spans="1:10" ht="14.95" x14ac:dyDescent="0.25">
      <c r="A92" s="46" t="s">
        <v>100</v>
      </c>
      <c r="B92" s="47">
        <v>845.18400000000008</v>
      </c>
      <c r="C92" s="48">
        <v>353</v>
      </c>
      <c r="D92" s="46">
        <v>15</v>
      </c>
      <c r="E92" s="48">
        <v>624</v>
      </c>
      <c r="F92" s="49">
        <f t="shared" si="10"/>
        <v>0.41766053309101919</v>
      </c>
      <c r="G92" s="49">
        <f t="shared" si="11"/>
        <v>4.2492917847025495</v>
      </c>
      <c r="H92" s="49">
        <f t="shared" si="12"/>
        <v>2.3474178403755865</v>
      </c>
      <c r="I92" s="49">
        <f t="shared" si="13"/>
        <v>0.62960432937476363</v>
      </c>
      <c r="J92" s="49">
        <f t="shared" si="14"/>
        <v>1.2343905291838793</v>
      </c>
    </row>
    <row r="93" spans="1:10" ht="14.95" x14ac:dyDescent="0.25">
      <c r="A93" s="46" t="s">
        <v>155</v>
      </c>
      <c r="B93" s="47">
        <v>358.16999999999996</v>
      </c>
      <c r="C93" s="48">
        <v>148</v>
      </c>
      <c r="D93" s="46">
        <v>6</v>
      </c>
      <c r="E93" s="48">
        <v>226</v>
      </c>
      <c r="F93" s="49">
        <f t="shared" si="10"/>
        <v>0.41321160342853958</v>
      </c>
      <c r="G93" s="49">
        <f t="shared" si="11"/>
        <v>4.0540540540540544</v>
      </c>
      <c r="H93" s="49">
        <f t="shared" si="12"/>
        <v>2.5862068965517242</v>
      </c>
      <c r="I93" s="49">
        <f t="shared" si="13"/>
        <v>0.62289776949023046</v>
      </c>
      <c r="J93" s="49">
        <f t="shared" si="14"/>
        <v>1.1776752886538091</v>
      </c>
    </row>
    <row r="94" spans="1:10" s="45" customFormat="1" ht="14.95" x14ac:dyDescent="0.25">
      <c r="A94" s="46" t="s">
        <v>171</v>
      </c>
      <c r="B94" s="47">
        <v>908.97600000000023</v>
      </c>
      <c r="C94" s="48">
        <v>366</v>
      </c>
      <c r="D94" s="46">
        <v>8</v>
      </c>
      <c r="E94" s="48">
        <v>672</v>
      </c>
      <c r="F94" s="49">
        <f t="shared" si="10"/>
        <v>0.40265089507313717</v>
      </c>
      <c r="G94" s="49">
        <f t="shared" si="11"/>
        <v>2.1857923497267762</v>
      </c>
      <c r="H94" s="49">
        <f t="shared" si="12"/>
        <v>1.1764705882352942</v>
      </c>
      <c r="I94" s="49">
        <f t="shared" si="13"/>
        <v>0.60697798015170423</v>
      </c>
      <c r="J94" s="49">
        <f t="shared" si="14"/>
        <v>0.63495789697910288</v>
      </c>
    </row>
    <row r="95" spans="1:10" ht="14.95" x14ac:dyDescent="0.25">
      <c r="A95" s="46" t="s">
        <v>184</v>
      </c>
      <c r="B95" s="47">
        <v>721.00800000000004</v>
      </c>
      <c r="C95" s="48">
        <v>287</v>
      </c>
      <c r="D95" s="46">
        <v>10</v>
      </c>
      <c r="E95" s="48">
        <v>460</v>
      </c>
      <c r="F95" s="49">
        <f t="shared" si="10"/>
        <v>0.39805383574107361</v>
      </c>
      <c r="G95" s="49">
        <f t="shared" si="11"/>
        <v>3.484320557491289</v>
      </c>
      <c r="H95" s="49">
        <f t="shared" si="12"/>
        <v>2.1276595744680851</v>
      </c>
      <c r="I95" s="49">
        <f t="shared" si="13"/>
        <v>0.60004812150205034</v>
      </c>
      <c r="J95" s="49">
        <f t="shared" si="14"/>
        <v>1.0121715605154689</v>
      </c>
    </row>
    <row r="96" spans="1:10" ht="14.95" x14ac:dyDescent="0.25">
      <c r="A96" s="41" t="s">
        <v>6</v>
      </c>
      <c r="B96" s="42">
        <v>4546.8180000000002</v>
      </c>
      <c r="C96" s="43">
        <v>1747</v>
      </c>
      <c r="D96" s="41">
        <v>63</v>
      </c>
      <c r="E96" s="43">
        <v>3094</v>
      </c>
      <c r="F96" s="44">
        <f t="shared" si="10"/>
        <v>0.38422474794460654</v>
      </c>
      <c r="G96" s="44">
        <f t="shared" si="11"/>
        <v>3.6061820263308531</v>
      </c>
      <c r="H96" s="44">
        <f t="shared" si="12"/>
        <v>1.9955654101995564</v>
      </c>
      <c r="I96" s="44">
        <f t="shared" si="13"/>
        <v>0.57920139824687045</v>
      </c>
      <c r="J96" s="44">
        <f t="shared" si="14"/>
        <v>1.0475714931700169</v>
      </c>
    </row>
    <row r="97" spans="1:10" ht="14.95" x14ac:dyDescent="0.25">
      <c r="A97" s="46" t="s">
        <v>188</v>
      </c>
      <c r="B97" s="47">
        <v>425.74500000000018</v>
      </c>
      <c r="C97" s="48">
        <v>162</v>
      </c>
      <c r="D97" s="46">
        <v>9</v>
      </c>
      <c r="E97" s="48">
        <v>232</v>
      </c>
      <c r="F97" s="49">
        <f t="shared" si="10"/>
        <v>0.38050945988796092</v>
      </c>
      <c r="G97" s="49">
        <f t="shared" si="11"/>
        <v>5.5555555555555554</v>
      </c>
      <c r="H97" s="49">
        <f t="shared" si="12"/>
        <v>3.7344398340248963</v>
      </c>
      <c r="I97" s="49">
        <f t="shared" si="13"/>
        <v>0.57360076984172337</v>
      </c>
      <c r="J97" s="49">
        <f t="shared" si="14"/>
        <v>1.613851321488553</v>
      </c>
    </row>
    <row r="98" spans="1:10" ht="14.95" x14ac:dyDescent="0.25">
      <c r="A98" s="41" t="s">
        <v>2</v>
      </c>
      <c r="B98" s="42">
        <v>377.827</v>
      </c>
      <c r="C98" s="43">
        <v>142</v>
      </c>
      <c r="D98" s="41">
        <v>4</v>
      </c>
      <c r="E98" s="43">
        <v>222</v>
      </c>
      <c r="F98" s="44">
        <f t="shared" si="10"/>
        <v>0.37583338406201783</v>
      </c>
      <c r="G98" s="44">
        <f t="shared" si="11"/>
        <v>2.8169014084507045</v>
      </c>
      <c r="H98" s="44">
        <f t="shared" si="12"/>
        <v>1.7699115044247788</v>
      </c>
      <c r="I98" s="44">
        <f t="shared" si="13"/>
        <v>0.56655179740779493</v>
      </c>
      <c r="J98" s="44">
        <f t="shared" si="14"/>
        <v>0.81829081089560451</v>
      </c>
    </row>
    <row r="99" spans="1:10" ht="14.95" x14ac:dyDescent="0.25">
      <c r="A99" s="46" t="s">
        <v>189</v>
      </c>
      <c r="B99" s="47">
        <v>377.827</v>
      </c>
      <c r="C99" s="48">
        <v>142</v>
      </c>
      <c r="D99" s="46">
        <v>4</v>
      </c>
      <c r="E99" s="48">
        <v>222</v>
      </c>
      <c r="F99" s="49">
        <f t="shared" si="10"/>
        <v>0.37583338406201783</v>
      </c>
      <c r="G99" s="49">
        <f t="shared" si="11"/>
        <v>2.8169014084507045</v>
      </c>
      <c r="H99" s="49">
        <f t="shared" si="12"/>
        <v>1.7699115044247788</v>
      </c>
      <c r="I99" s="49">
        <f t="shared" si="13"/>
        <v>0.56655179740779493</v>
      </c>
      <c r="J99" s="49">
        <f t="shared" si="14"/>
        <v>0.81829081089560451</v>
      </c>
    </row>
    <row r="100" spans="1:10" ht="14.95" x14ac:dyDescent="0.25">
      <c r="A100" s="41" t="s">
        <v>20</v>
      </c>
      <c r="B100" s="42">
        <v>2702.3019999999997</v>
      </c>
      <c r="C100" s="43">
        <v>996</v>
      </c>
      <c r="D100" s="41">
        <v>37</v>
      </c>
      <c r="E100" s="43">
        <v>1619</v>
      </c>
      <c r="F100" s="44">
        <f t="shared" ref="F100:F130" si="15">C100/B100</f>
        <v>0.36857464487684949</v>
      </c>
      <c r="G100" s="44">
        <f t="shared" ref="G100:G130" si="16">D100/C100*100</f>
        <v>3.7148594377510036</v>
      </c>
      <c r="H100" s="44">
        <f t="shared" ref="H100:H130" si="17">D100/(D100+E100)*100</f>
        <v>2.2342995169082123</v>
      </c>
      <c r="I100" s="44">
        <f t="shared" ref="I100:I130" si="18">F100/$F$131</f>
        <v>0.55560957698068958</v>
      </c>
      <c r="J100" s="44">
        <f t="shared" ref="J100:J130" si="19">G100/$G$131</f>
        <v>1.0791415462965626</v>
      </c>
    </row>
    <row r="101" spans="1:10" ht="14.95" x14ac:dyDescent="0.25">
      <c r="A101" s="46" t="s">
        <v>91</v>
      </c>
      <c r="B101" s="47">
        <v>733.34800000000007</v>
      </c>
      <c r="C101" s="48">
        <v>260</v>
      </c>
      <c r="D101" s="46">
        <v>10</v>
      </c>
      <c r="E101" s="48">
        <v>467</v>
      </c>
      <c r="F101" s="49">
        <f t="shared" si="15"/>
        <v>0.35453836377817893</v>
      </c>
      <c r="G101" s="49">
        <f t="shared" si="16"/>
        <v>3.8461538461538463</v>
      </c>
      <c r="H101" s="49">
        <f t="shared" si="17"/>
        <v>2.0964360587002098</v>
      </c>
      <c r="I101" s="49">
        <f t="shared" si="18"/>
        <v>0.53445051921039688</v>
      </c>
      <c r="J101" s="49">
        <f t="shared" si="19"/>
        <v>1.11728168410746</v>
      </c>
    </row>
    <row r="102" spans="1:10" ht="14.95" x14ac:dyDescent="0.25">
      <c r="A102" s="46" t="s">
        <v>150</v>
      </c>
      <c r="B102" s="47">
        <v>175.60400000000001</v>
      </c>
      <c r="C102" s="48">
        <v>58</v>
      </c>
      <c r="D102" s="46">
        <v>2</v>
      </c>
      <c r="E102" s="48">
        <v>77</v>
      </c>
      <c r="F102" s="49">
        <f t="shared" si="15"/>
        <v>0.33028860390423903</v>
      </c>
      <c r="G102" s="49">
        <f t="shared" si="16"/>
        <v>3.4482758620689653</v>
      </c>
      <c r="H102" s="49">
        <f t="shared" si="17"/>
        <v>2.5316455696202533</v>
      </c>
      <c r="I102" s="49">
        <f t="shared" si="18"/>
        <v>0.49789510496060529</v>
      </c>
      <c r="J102" s="49">
        <f t="shared" si="19"/>
        <v>1.0017008202342743</v>
      </c>
    </row>
    <row r="103" spans="1:10" ht="14.95" x14ac:dyDescent="0.25">
      <c r="A103" s="46" t="s">
        <v>174</v>
      </c>
      <c r="B103" s="47">
        <v>461.41699999999992</v>
      </c>
      <c r="C103" s="48">
        <v>151</v>
      </c>
      <c r="D103" s="46">
        <v>7</v>
      </c>
      <c r="E103" s="48">
        <v>260</v>
      </c>
      <c r="F103" s="49">
        <f t="shared" si="15"/>
        <v>0.32725278869222424</v>
      </c>
      <c r="G103" s="49">
        <f t="shared" si="16"/>
        <v>4.6357615894039732</v>
      </c>
      <c r="H103" s="49">
        <f t="shared" si="17"/>
        <v>2.6217228464419478</v>
      </c>
      <c r="I103" s="49">
        <f t="shared" si="18"/>
        <v>0.49331875108172502</v>
      </c>
      <c r="J103" s="49">
        <f t="shared" si="19"/>
        <v>1.3466573940897859</v>
      </c>
    </row>
    <row r="104" spans="1:10" s="45" customFormat="1" ht="14.95" x14ac:dyDescent="0.25">
      <c r="A104" s="46" t="s">
        <v>190</v>
      </c>
      <c r="B104" s="47">
        <v>777.44399999999985</v>
      </c>
      <c r="C104" s="48">
        <v>253</v>
      </c>
      <c r="D104" s="46">
        <v>9</v>
      </c>
      <c r="E104" s="48">
        <v>371</v>
      </c>
      <c r="F104" s="49">
        <f t="shared" si="15"/>
        <v>0.32542536825803536</v>
      </c>
      <c r="G104" s="49">
        <f t="shared" si="16"/>
        <v>3.5573122529644272</v>
      </c>
      <c r="H104" s="49">
        <f t="shared" si="17"/>
        <v>2.3684210526315792</v>
      </c>
      <c r="I104" s="49">
        <f t="shared" si="18"/>
        <v>0.49056399757787295</v>
      </c>
      <c r="J104" s="49">
        <f t="shared" si="19"/>
        <v>1.0333751544709313</v>
      </c>
    </row>
    <row r="105" spans="1:10" ht="14.95" x14ac:dyDescent="0.25">
      <c r="A105" s="46" t="s">
        <v>197</v>
      </c>
      <c r="B105" s="47">
        <v>765.173</v>
      </c>
      <c r="C105" s="48">
        <v>243</v>
      </c>
      <c r="D105" s="46">
        <v>5</v>
      </c>
      <c r="E105" s="48">
        <v>424</v>
      </c>
      <c r="F105" s="49">
        <f t="shared" si="15"/>
        <v>0.31757524115461472</v>
      </c>
      <c r="G105" s="49">
        <f t="shared" si="16"/>
        <v>2.0576131687242798</v>
      </c>
      <c r="H105" s="49">
        <f t="shared" si="17"/>
        <v>1.1655011655011656</v>
      </c>
      <c r="I105" s="49">
        <f t="shared" si="18"/>
        <v>0.47873028665987555</v>
      </c>
      <c r="J105" s="49">
        <f t="shared" si="19"/>
        <v>0.59772271166242708</v>
      </c>
    </row>
    <row r="106" spans="1:10" ht="14.95" x14ac:dyDescent="0.25">
      <c r="A106" s="46" t="s">
        <v>177</v>
      </c>
      <c r="B106" s="47">
        <v>532.47800000000007</v>
      </c>
      <c r="C106" s="48">
        <v>169</v>
      </c>
      <c r="D106" s="46">
        <v>6</v>
      </c>
      <c r="E106" s="48">
        <v>282</v>
      </c>
      <c r="F106" s="49">
        <f t="shared" si="15"/>
        <v>0.31738400459737298</v>
      </c>
      <c r="G106" s="49">
        <f t="shared" si="16"/>
        <v>3.5502958579881656</v>
      </c>
      <c r="H106" s="49">
        <f t="shared" si="17"/>
        <v>2.083333333333333</v>
      </c>
      <c r="I106" s="49">
        <f t="shared" si="18"/>
        <v>0.47844200621479005</v>
      </c>
      <c r="J106" s="49">
        <f t="shared" si="19"/>
        <v>1.0313369391761167</v>
      </c>
    </row>
    <row r="107" spans="1:10" ht="14.95" x14ac:dyDescent="0.25">
      <c r="A107" s="41" t="s">
        <v>7</v>
      </c>
      <c r="B107" s="42">
        <v>3090.9059999999999</v>
      </c>
      <c r="C107" s="43">
        <v>954</v>
      </c>
      <c r="D107" s="41">
        <v>25</v>
      </c>
      <c r="E107" s="43">
        <v>1599</v>
      </c>
      <c r="F107" s="44">
        <f t="shared" si="15"/>
        <v>0.30864736747089688</v>
      </c>
      <c r="G107" s="44">
        <f t="shared" si="16"/>
        <v>2.6205450733752618</v>
      </c>
      <c r="H107" s="44">
        <f t="shared" si="17"/>
        <v>1.5394088669950738</v>
      </c>
      <c r="I107" s="44">
        <f t="shared" si="18"/>
        <v>0.46527192160493558</v>
      </c>
      <c r="J107" s="44">
        <f t="shared" si="19"/>
        <v>0.76125062334365701</v>
      </c>
    </row>
    <row r="108" spans="1:10" ht="14.95" x14ac:dyDescent="0.25">
      <c r="A108" s="46" t="s">
        <v>122</v>
      </c>
      <c r="B108" s="47">
        <v>454.36499999999995</v>
      </c>
      <c r="C108" s="48">
        <v>128</v>
      </c>
      <c r="D108" s="46">
        <v>5</v>
      </c>
      <c r="E108" s="48">
        <v>197</v>
      </c>
      <c r="F108" s="49">
        <f t="shared" si="15"/>
        <v>0.28171183960032137</v>
      </c>
      <c r="G108" s="49">
        <f t="shared" si="16"/>
        <v>3.90625</v>
      </c>
      <c r="H108" s="49">
        <f t="shared" si="17"/>
        <v>2.4752475247524752</v>
      </c>
      <c r="I108" s="49">
        <f t="shared" si="18"/>
        <v>0.42466783379275724</v>
      </c>
      <c r="J108" s="49">
        <f t="shared" si="19"/>
        <v>1.1347392104216389</v>
      </c>
    </row>
    <row r="109" spans="1:10" ht="14.95" x14ac:dyDescent="0.25">
      <c r="A109" s="46" t="s">
        <v>101</v>
      </c>
      <c r="B109" s="47">
        <v>291.08999999999986</v>
      </c>
      <c r="C109" s="48">
        <v>79</v>
      </c>
      <c r="D109" s="46">
        <v>7</v>
      </c>
      <c r="E109" s="48">
        <v>128</v>
      </c>
      <c r="F109" s="49">
        <f t="shared" si="15"/>
        <v>0.27139372702600584</v>
      </c>
      <c r="G109" s="49">
        <f t="shared" si="16"/>
        <v>8.8607594936708853</v>
      </c>
      <c r="H109" s="49">
        <f t="shared" si="17"/>
        <v>5.1851851851851851</v>
      </c>
      <c r="I109" s="49">
        <f t="shared" si="18"/>
        <v>0.40911374660216909</v>
      </c>
      <c r="J109" s="49">
        <f t="shared" si="19"/>
        <v>2.5739907152855404</v>
      </c>
    </row>
    <row r="110" spans="1:10" ht="14.95" x14ac:dyDescent="0.25">
      <c r="A110" s="41" t="s">
        <v>18</v>
      </c>
      <c r="B110" s="42">
        <v>3835.0289999999995</v>
      </c>
      <c r="C110" s="43">
        <v>1038</v>
      </c>
      <c r="D110" s="41">
        <v>65</v>
      </c>
      <c r="E110" s="43">
        <v>1886</v>
      </c>
      <c r="F110" s="44">
        <f t="shared" si="15"/>
        <v>0.27066288155839241</v>
      </c>
      <c r="G110" s="44">
        <f t="shared" si="16"/>
        <v>6.262042389210019</v>
      </c>
      <c r="H110" s="44">
        <f t="shared" si="17"/>
        <v>3.3316248077908761</v>
      </c>
      <c r="I110" s="44">
        <f t="shared" si="18"/>
        <v>0.40801203017445703</v>
      </c>
      <c r="J110" s="44">
        <f t="shared" si="19"/>
        <v>1.8190809693079066</v>
      </c>
    </row>
    <row r="111" spans="1:10" ht="14.95" x14ac:dyDescent="0.25">
      <c r="A111" s="46" t="s">
        <v>172</v>
      </c>
      <c r="B111" s="47">
        <v>152.48500000000001</v>
      </c>
      <c r="C111" s="48">
        <v>40</v>
      </c>
      <c r="D111" s="46">
        <v>3</v>
      </c>
      <c r="E111" s="48">
        <v>91</v>
      </c>
      <c r="F111" s="49">
        <f t="shared" si="15"/>
        <v>0.26232088402137915</v>
      </c>
      <c r="G111" s="49">
        <f t="shared" si="16"/>
        <v>7.5</v>
      </c>
      <c r="H111" s="49">
        <f t="shared" si="17"/>
        <v>3.1914893617021276</v>
      </c>
      <c r="I111" s="49">
        <f t="shared" si="18"/>
        <v>0.39543684686454017</v>
      </c>
      <c r="J111" s="49">
        <f t="shared" si="19"/>
        <v>2.1786992840095469</v>
      </c>
    </row>
    <row r="112" spans="1:10" ht="14.95" x14ac:dyDescent="0.25">
      <c r="A112" s="46" t="s">
        <v>159</v>
      </c>
      <c r="B112" s="47">
        <v>1180.5400000000004</v>
      </c>
      <c r="C112" s="48">
        <v>300</v>
      </c>
      <c r="D112" s="46">
        <v>24</v>
      </c>
      <c r="E112" s="48">
        <v>613</v>
      </c>
      <c r="F112" s="49">
        <f t="shared" si="15"/>
        <v>0.25412099547664618</v>
      </c>
      <c r="G112" s="49">
        <f t="shared" si="16"/>
        <v>8</v>
      </c>
      <c r="H112" s="49">
        <f t="shared" si="17"/>
        <v>3.7676609105180532</v>
      </c>
      <c r="I112" s="49">
        <f t="shared" si="18"/>
        <v>0.38307588642150658</v>
      </c>
      <c r="J112" s="49">
        <f t="shared" si="19"/>
        <v>2.3239459029435166</v>
      </c>
    </row>
    <row r="113" spans="1:10" ht="14.95" x14ac:dyDescent="0.25">
      <c r="A113" s="46" t="s">
        <v>147</v>
      </c>
      <c r="B113" s="47">
        <v>343.399</v>
      </c>
      <c r="C113" s="48">
        <v>80</v>
      </c>
      <c r="D113" s="46">
        <v>5</v>
      </c>
      <c r="E113" s="48">
        <v>163</v>
      </c>
      <c r="F113" s="49">
        <f t="shared" si="15"/>
        <v>0.23296515132542611</v>
      </c>
      <c r="G113" s="49">
        <f t="shared" si="16"/>
        <v>6.25</v>
      </c>
      <c r="H113" s="49">
        <f t="shared" si="17"/>
        <v>2.9761904761904758</v>
      </c>
      <c r="I113" s="49">
        <f t="shared" si="18"/>
        <v>0.35118440993794048</v>
      </c>
      <c r="J113" s="49">
        <f t="shared" si="19"/>
        <v>1.8155827366746222</v>
      </c>
    </row>
    <row r="114" spans="1:10" ht="14.95" x14ac:dyDescent="0.25">
      <c r="A114" s="46" t="s">
        <v>165</v>
      </c>
      <c r="B114" s="47">
        <v>1076.1750000000002</v>
      </c>
      <c r="C114" s="48">
        <v>250</v>
      </c>
      <c r="D114" s="46">
        <v>3</v>
      </c>
      <c r="E114" s="48">
        <v>429</v>
      </c>
      <c r="F114" s="49">
        <f t="shared" si="15"/>
        <v>0.23230422561386388</v>
      </c>
      <c r="G114" s="49">
        <f t="shared" si="16"/>
        <v>1.2</v>
      </c>
      <c r="H114" s="49">
        <f t="shared" si="17"/>
        <v>0.69444444444444442</v>
      </c>
      <c r="I114" s="49">
        <f t="shared" si="18"/>
        <v>0.35018809437440124</v>
      </c>
      <c r="J114" s="49">
        <f t="shared" si="19"/>
        <v>0.34859188544152747</v>
      </c>
    </row>
    <row r="115" spans="1:10" s="45" customFormat="1" ht="14.95" x14ac:dyDescent="0.25">
      <c r="A115" s="46" t="s">
        <v>102</v>
      </c>
      <c r="B115" s="47">
        <v>874.13900000000001</v>
      </c>
      <c r="C115" s="48">
        <v>202</v>
      </c>
      <c r="D115" s="46">
        <v>7</v>
      </c>
      <c r="E115" s="48">
        <v>356</v>
      </c>
      <c r="F115" s="49">
        <f t="shared" si="15"/>
        <v>0.23108453003469701</v>
      </c>
      <c r="G115" s="49">
        <f t="shared" si="16"/>
        <v>3.4653465346534658</v>
      </c>
      <c r="H115" s="49">
        <f t="shared" si="17"/>
        <v>1.9283746556473829</v>
      </c>
      <c r="I115" s="49">
        <f t="shared" si="18"/>
        <v>0.34834945855339255</v>
      </c>
      <c r="J115" s="49">
        <f t="shared" si="19"/>
        <v>1.0066597351859292</v>
      </c>
    </row>
    <row r="116" spans="1:10" ht="14.95" x14ac:dyDescent="0.25">
      <c r="A116" s="46" t="s">
        <v>98</v>
      </c>
      <c r="B116" s="47">
        <v>1618.4059999999995</v>
      </c>
      <c r="C116" s="48">
        <v>371</v>
      </c>
      <c r="D116" s="46">
        <v>23</v>
      </c>
      <c r="E116" s="48">
        <v>691</v>
      </c>
      <c r="F116" s="49">
        <f t="shared" si="15"/>
        <v>0.22923790445660738</v>
      </c>
      <c r="G116" s="49">
        <f t="shared" si="16"/>
        <v>6.1994609164420487</v>
      </c>
      <c r="H116" s="49">
        <f t="shared" si="17"/>
        <v>3.2212885154061621</v>
      </c>
      <c r="I116" s="49">
        <f t="shared" si="18"/>
        <v>0.34556575416529794</v>
      </c>
      <c r="J116" s="49">
        <f t="shared" si="19"/>
        <v>1.8009014746529945</v>
      </c>
    </row>
    <row r="117" spans="1:10" ht="14.95" x14ac:dyDescent="0.25">
      <c r="A117" s="46" t="s">
        <v>99</v>
      </c>
      <c r="B117" s="47">
        <v>350.846</v>
      </c>
      <c r="C117" s="48">
        <v>80</v>
      </c>
      <c r="D117" s="46">
        <v>9</v>
      </c>
      <c r="E117" s="48">
        <v>163</v>
      </c>
      <c r="F117" s="49">
        <f t="shared" si="15"/>
        <v>0.22802027100209207</v>
      </c>
      <c r="G117" s="49">
        <f t="shared" si="16"/>
        <v>11.25</v>
      </c>
      <c r="H117" s="49">
        <f t="shared" si="17"/>
        <v>5.2325581395348841</v>
      </c>
      <c r="I117" s="49">
        <f t="shared" si="18"/>
        <v>0.34373022690376637</v>
      </c>
      <c r="J117" s="49">
        <f t="shared" si="19"/>
        <v>3.2680489260143202</v>
      </c>
    </row>
    <row r="118" spans="1:10" s="45" customFormat="1" ht="14.95" x14ac:dyDescent="0.25">
      <c r="A118" s="46" t="s">
        <v>103</v>
      </c>
      <c r="B118" s="47">
        <v>360.73899999999998</v>
      </c>
      <c r="C118" s="48">
        <v>80</v>
      </c>
      <c r="D118" s="46">
        <v>7</v>
      </c>
      <c r="E118" s="48">
        <v>137</v>
      </c>
      <c r="F118" s="49">
        <f t="shared" si="15"/>
        <v>0.22176698388585656</v>
      </c>
      <c r="G118" s="49">
        <f t="shared" si="16"/>
        <v>8.75</v>
      </c>
      <c r="H118" s="49">
        <f t="shared" si="17"/>
        <v>4.8611111111111116</v>
      </c>
      <c r="I118" s="49">
        <f t="shared" si="18"/>
        <v>0.33430367991339677</v>
      </c>
      <c r="J118" s="49">
        <f t="shared" si="19"/>
        <v>2.5418158313444712</v>
      </c>
    </row>
    <row r="119" spans="1:10" ht="14.95" x14ac:dyDescent="0.25">
      <c r="A119" s="46" t="s">
        <v>92</v>
      </c>
      <c r="B119" s="47">
        <v>1135.1229999999998</v>
      </c>
      <c r="C119" s="48">
        <v>250</v>
      </c>
      <c r="D119" s="46">
        <v>14</v>
      </c>
      <c r="E119" s="48">
        <v>416</v>
      </c>
      <c r="F119" s="49">
        <f t="shared" si="15"/>
        <v>0.22024044971337911</v>
      </c>
      <c r="G119" s="49">
        <f t="shared" si="16"/>
        <v>5.6000000000000005</v>
      </c>
      <c r="H119" s="49">
        <f t="shared" si="17"/>
        <v>3.2558139534883721</v>
      </c>
      <c r="I119" s="49">
        <f t="shared" si="18"/>
        <v>0.33200249881587401</v>
      </c>
      <c r="J119" s="49">
        <f t="shared" si="19"/>
        <v>1.6267621320604617</v>
      </c>
    </row>
    <row r="120" spans="1:10" ht="14.95" x14ac:dyDescent="0.25">
      <c r="A120" s="46" t="s">
        <v>97</v>
      </c>
      <c r="B120" s="47">
        <v>729.50299999999993</v>
      </c>
      <c r="C120" s="48">
        <v>155</v>
      </c>
      <c r="D120" s="46">
        <v>11</v>
      </c>
      <c r="E120" s="48">
        <v>280</v>
      </c>
      <c r="F120" s="49">
        <f t="shared" si="15"/>
        <v>0.21247342368708561</v>
      </c>
      <c r="G120" s="49">
        <f t="shared" si="16"/>
        <v>7.096774193548387</v>
      </c>
      <c r="H120" s="49">
        <f t="shared" si="17"/>
        <v>3.7800687285223367</v>
      </c>
      <c r="I120" s="49">
        <f t="shared" si="18"/>
        <v>0.32029405900632379</v>
      </c>
      <c r="J120" s="49">
        <f t="shared" si="19"/>
        <v>2.0615649139015066</v>
      </c>
    </row>
    <row r="121" spans="1:10" s="45" customFormat="1" ht="14.95" x14ac:dyDescent="0.25">
      <c r="A121" s="46" t="s">
        <v>163</v>
      </c>
      <c r="B121" s="47">
        <v>772.40100000000007</v>
      </c>
      <c r="C121" s="48">
        <v>155</v>
      </c>
      <c r="D121" s="46">
        <v>10</v>
      </c>
      <c r="E121" s="48">
        <v>248</v>
      </c>
      <c r="F121" s="49">
        <f t="shared" si="15"/>
        <v>0.20067296650315056</v>
      </c>
      <c r="G121" s="49">
        <f t="shared" si="16"/>
        <v>6.4516129032258061</v>
      </c>
      <c r="H121" s="49">
        <f t="shared" si="17"/>
        <v>3.8759689922480618</v>
      </c>
      <c r="I121" s="49">
        <f t="shared" si="18"/>
        <v>0.30250540448198565</v>
      </c>
      <c r="J121" s="49">
        <f t="shared" si="19"/>
        <v>1.8741499217286421</v>
      </c>
    </row>
    <row r="122" spans="1:10" ht="14.95" x14ac:dyDescent="0.25">
      <c r="A122" s="46" t="s">
        <v>164</v>
      </c>
      <c r="B122" s="47">
        <v>303.21600000000001</v>
      </c>
      <c r="C122" s="48">
        <v>60</v>
      </c>
      <c r="D122" s="46">
        <v>3</v>
      </c>
      <c r="E122" s="48">
        <v>103</v>
      </c>
      <c r="F122" s="49">
        <f t="shared" si="15"/>
        <v>0.19787873990818425</v>
      </c>
      <c r="G122" s="49">
        <f t="shared" si="16"/>
        <v>5</v>
      </c>
      <c r="H122" s="49">
        <f t="shared" si="17"/>
        <v>2.8301886792452833</v>
      </c>
      <c r="I122" s="49">
        <f t="shared" si="18"/>
        <v>0.29829323449689038</v>
      </c>
      <c r="J122" s="49">
        <f t="shared" si="19"/>
        <v>1.4524661893396977</v>
      </c>
    </row>
    <row r="123" spans="1:10" s="45" customFormat="1" ht="14.95" x14ac:dyDescent="0.25">
      <c r="A123" s="41" t="s">
        <v>10</v>
      </c>
      <c r="B123" s="42">
        <v>1060.335</v>
      </c>
      <c r="C123" s="43">
        <v>202</v>
      </c>
      <c r="D123" s="41">
        <v>21</v>
      </c>
      <c r="E123" s="43">
        <v>400</v>
      </c>
      <c r="F123" s="44">
        <f t="shared" si="15"/>
        <v>0.19050583070444718</v>
      </c>
      <c r="G123" s="44">
        <f t="shared" si="16"/>
        <v>10.396039603960396</v>
      </c>
      <c r="H123" s="44">
        <f t="shared" si="17"/>
        <v>4.9881235154394297</v>
      </c>
      <c r="I123" s="44">
        <f t="shared" si="18"/>
        <v>0.28717890793985301</v>
      </c>
      <c r="J123" s="44">
        <f t="shared" si="19"/>
        <v>3.0199792055577874</v>
      </c>
    </row>
    <row r="124" spans="1:10" ht="14.95" x14ac:dyDescent="0.25">
      <c r="A124" s="46" t="s">
        <v>166</v>
      </c>
      <c r="B124" s="47">
        <v>576.60599999999988</v>
      </c>
      <c r="C124" s="48">
        <v>105</v>
      </c>
      <c r="D124" s="46">
        <v>14</v>
      </c>
      <c r="E124" s="48">
        <v>196</v>
      </c>
      <c r="F124" s="49">
        <f t="shared" si="15"/>
        <v>0.18210008220518001</v>
      </c>
      <c r="G124" s="49">
        <f t="shared" si="16"/>
        <v>13.333333333333334</v>
      </c>
      <c r="H124" s="49">
        <f t="shared" si="17"/>
        <v>6.666666666666667</v>
      </c>
      <c r="I124" s="49">
        <f t="shared" si="18"/>
        <v>0.27450762294290382</v>
      </c>
      <c r="J124" s="49">
        <f t="shared" si="19"/>
        <v>3.8732431715725277</v>
      </c>
    </row>
    <row r="125" spans="1:10" ht="14.95" x14ac:dyDescent="0.25">
      <c r="A125" s="46" t="s">
        <v>146</v>
      </c>
      <c r="B125" s="47">
        <v>716.93599999999992</v>
      </c>
      <c r="C125" s="48">
        <v>122</v>
      </c>
      <c r="D125" s="46">
        <v>16</v>
      </c>
      <c r="E125" s="48">
        <v>237</v>
      </c>
      <c r="F125" s="49">
        <f t="shared" si="15"/>
        <v>0.17016860640280307</v>
      </c>
      <c r="G125" s="49">
        <f t="shared" si="16"/>
        <v>13.114754098360656</v>
      </c>
      <c r="H125" s="49">
        <f t="shared" si="17"/>
        <v>6.3241106719367588</v>
      </c>
      <c r="I125" s="49">
        <f t="shared" si="18"/>
        <v>0.25652146378773732</v>
      </c>
      <c r="J125" s="49">
        <f t="shared" si="19"/>
        <v>3.8097473818746175</v>
      </c>
    </row>
    <row r="126" spans="1:10" ht="14.95" x14ac:dyDescent="0.25">
      <c r="A126" s="46" t="s">
        <v>169</v>
      </c>
      <c r="B126" s="47">
        <v>508.61599999999999</v>
      </c>
      <c r="C126" s="48">
        <v>85</v>
      </c>
      <c r="D126" s="46">
        <v>6</v>
      </c>
      <c r="E126" s="48">
        <v>155</v>
      </c>
      <c r="F126" s="49">
        <f t="shared" si="15"/>
        <v>0.16712018497255296</v>
      </c>
      <c r="G126" s="49">
        <f t="shared" si="16"/>
        <v>7.0588235294117645</v>
      </c>
      <c r="H126" s="49">
        <f t="shared" si="17"/>
        <v>3.7267080745341614</v>
      </c>
      <c r="I126" s="49">
        <f t="shared" si="18"/>
        <v>0.25192610660605691</v>
      </c>
      <c r="J126" s="49">
        <f t="shared" si="19"/>
        <v>2.0505405025972205</v>
      </c>
    </row>
    <row r="127" spans="1:10" ht="14.95" x14ac:dyDescent="0.25">
      <c r="A127" s="46" t="s">
        <v>167</v>
      </c>
      <c r="B127" s="47">
        <v>359.83499999999992</v>
      </c>
      <c r="C127" s="48">
        <v>56</v>
      </c>
      <c r="D127" s="46">
        <v>2</v>
      </c>
      <c r="E127" s="48">
        <v>103</v>
      </c>
      <c r="F127" s="49">
        <f t="shared" si="15"/>
        <v>0.15562688454430507</v>
      </c>
      <c r="G127" s="49">
        <f t="shared" si="16"/>
        <v>3.5714285714285712</v>
      </c>
      <c r="H127" s="49">
        <f t="shared" si="17"/>
        <v>1.9047619047619049</v>
      </c>
      <c r="I127" s="49">
        <f t="shared" si="18"/>
        <v>0.23460047697359956</v>
      </c>
      <c r="J127" s="49">
        <f t="shared" si="19"/>
        <v>1.0374758495283556</v>
      </c>
    </row>
    <row r="128" spans="1:10" ht="14.95" x14ac:dyDescent="0.25">
      <c r="A128" s="46" t="s">
        <v>95</v>
      </c>
      <c r="B128" s="47">
        <v>595.69200000000001</v>
      </c>
      <c r="C128" s="48">
        <v>90</v>
      </c>
      <c r="D128" s="46">
        <v>9</v>
      </c>
      <c r="E128" s="48">
        <v>176</v>
      </c>
      <c r="F128" s="49">
        <f t="shared" si="15"/>
        <v>0.15108478878346529</v>
      </c>
      <c r="G128" s="49">
        <f t="shared" si="16"/>
        <v>10</v>
      </c>
      <c r="H128" s="49">
        <f t="shared" si="17"/>
        <v>4.8648648648648649</v>
      </c>
      <c r="I128" s="49">
        <f t="shared" si="18"/>
        <v>0.22775347341715799</v>
      </c>
      <c r="J128" s="49">
        <f t="shared" si="19"/>
        <v>2.9049323786793955</v>
      </c>
    </row>
    <row r="129" spans="1:10" ht="14.95" x14ac:dyDescent="0.25">
      <c r="A129" s="41" t="s">
        <v>19</v>
      </c>
      <c r="B129" s="42">
        <v>1970.338</v>
      </c>
      <c r="C129" s="43">
        <v>290</v>
      </c>
      <c r="D129" s="41">
        <v>19</v>
      </c>
      <c r="E129" s="43">
        <v>528</v>
      </c>
      <c r="F129" s="44">
        <f t="shared" si="15"/>
        <v>0.14718286913209816</v>
      </c>
      <c r="G129" s="44">
        <f t="shared" si="16"/>
        <v>6.5517241379310347</v>
      </c>
      <c r="H129" s="44">
        <f t="shared" si="17"/>
        <v>3.4734917733089579</v>
      </c>
      <c r="I129" s="44">
        <f t="shared" si="18"/>
        <v>0.22187150633927313</v>
      </c>
      <c r="J129" s="44">
        <f t="shared" si="19"/>
        <v>1.9032315584451214</v>
      </c>
    </row>
    <row r="130" spans="1:10" ht="14.95" x14ac:dyDescent="0.25">
      <c r="A130" s="46" t="s">
        <v>96</v>
      </c>
      <c r="B130" s="47">
        <v>1374.646</v>
      </c>
      <c r="C130" s="48">
        <v>200</v>
      </c>
      <c r="D130" s="46">
        <v>10</v>
      </c>
      <c r="E130" s="48">
        <v>352</v>
      </c>
      <c r="F130" s="49">
        <f t="shared" si="15"/>
        <v>0.14549200303205334</v>
      </c>
      <c r="G130" s="49">
        <f t="shared" si="16"/>
        <v>5</v>
      </c>
      <c r="H130" s="49">
        <f t="shared" si="17"/>
        <v>2.7624309392265194</v>
      </c>
      <c r="I130" s="49">
        <f t="shared" si="18"/>
        <v>0.2193226023068463</v>
      </c>
      <c r="J130" s="49">
        <f t="shared" si="19"/>
        <v>1.4524661893396977</v>
      </c>
    </row>
    <row r="131" spans="1:10" s="45" customFormat="1" ht="14.95" x14ac:dyDescent="0.25">
      <c r="A131" s="41" t="s">
        <v>0</v>
      </c>
      <c r="B131" s="42">
        <v>55044.708000000013</v>
      </c>
      <c r="C131" s="43">
        <v>36515</v>
      </c>
      <c r="D131" s="43">
        <v>1257</v>
      </c>
      <c r="E131" s="43">
        <v>58518</v>
      </c>
      <c r="F131" s="44">
        <f t="shared" ref="F131" si="20">C131/B131</f>
        <v>0.66336985564534179</v>
      </c>
      <c r="G131" s="44">
        <f t="shared" ref="G131" si="21">D131/C131*100</f>
        <v>3.4424209229083935</v>
      </c>
      <c r="H131" s="44">
        <f t="shared" ref="H131" si="22">D131/(D131+E131)*100</f>
        <v>2.1028858218318693</v>
      </c>
      <c r="I131" s="44">
        <f t="shared" ref="I131" si="23">F131/$F$131</f>
        <v>1</v>
      </c>
      <c r="J131" s="44">
        <f t="shared" ref="J131" si="24">G131/$G$131</f>
        <v>1</v>
      </c>
    </row>
    <row r="133" spans="1:10" x14ac:dyDescent="0.25">
      <c r="A133" s="73" t="s">
        <v>227</v>
      </c>
      <c r="G133" s="10"/>
    </row>
    <row r="134" spans="1:10" x14ac:dyDescent="0.25">
      <c r="A134" s="73" t="s">
        <v>228</v>
      </c>
    </row>
    <row r="136" spans="1:10" ht="14.95" x14ac:dyDescent="0.25">
      <c r="A136" s="74" t="s">
        <v>250</v>
      </c>
    </row>
  </sheetData>
  <sortState ref="A4:J130">
    <sortCondition descending="1" ref="I4:I130"/>
  </sortState>
  <mergeCells count="2">
    <mergeCell ref="A1:J1"/>
    <mergeCell ref="A2:J2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/>
  </sheetViews>
  <sheetFormatPr defaultRowHeight="14.3" x14ac:dyDescent="0.25"/>
  <cols>
    <col min="1" max="1" width="13.875" bestFit="1" customWidth="1"/>
    <col min="2" max="2" width="36.125" bestFit="1" customWidth="1"/>
    <col min="3" max="3" width="13.625" bestFit="1" customWidth="1"/>
    <col min="4" max="4" width="11.25" bestFit="1" customWidth="1"/>
    <col min="5" max="5" width="11.75" customWidth="1"/>
    <col min="6" max="6" width="7.625" customWidth="1"/>
    <col min="8" max="8" width="8.625" customWidth="1"/>
  </cols>
  <sheetData>
    <row r="1" spans="1:8" ht="25.5" x14ac:dyDescent="0.25">
      <c r="A1" s="59" t="s">
        <v>198</v>
      </c>
      <c r="B1" s="59" t="s">
        <v>206</v>
      </c>
      <c r="C1" s="59" t="s">
        <v>231</v>
      </c>
      <c r="D1" s="59" t="s">
        <v>209</v>
      </c>
      <c r="E1" s="59" t="s">
        <v>217</v>
      </c>
      <c r="F1" s="62"/>
      <c r="G1" s="62"/>
      <c r="H1" s="62"/>
    </row>
    <row r="2" spans="1:8" ht="14.95" x14ac:dyDescent="0.25">
      <c r="A2" s="24" t="s">
        <v>125</v>
      </c>
      <c r="B2" s="24" t="s">
        <v>236</v>
      </c>
      <c r="C2" s="24">
        <v>37</v>
      </c>
      <c r="D2" s="24">
        <v>42</v>
      </c>
      <c r="E2" s="66">
        <f t="shared" ref="E2:E20" si="0">C2/D2</f>
        <v>0.88095238095238093</v>
      </c>
      <c r="F2" s="63"/>
      <c r="G2" s="64"/>
      <c r="H2" s="64"/>
    </row>
    <row r="3" spans="1:8" ht="14.95" x14ac:dyDescent="0.25">
      <c r="A3" s="24" t="s">
        <v>105</v>
      </c>
      <c r="B3" s="24" t="s">
        <v>235</v>
      </c>
      <c r="C3" s="24">
        <v>39</v>
      </c>
      <c r="D3" s="24">
        <v>52</v>
      </c>
      <c r="E3" s="66">
        <f t="shared" si="0"/>
        <v>0.75</v>
      </c>
      <c r="F3" s="63"/>
      <c r="G3" s="65"/>
      <c r="H3" s="64"/>
    </row>
    <row r="4" spans="1:8" ht="14.95" x14ac:dyDescent="0.25">
      <c r="A4" s="24" t="s">
        <v>105</v>
      </c>
      <c r="B4" s="24" t="s">
        <v>204</v>
      </c>
      <c r="C4" s="24">
        <v>52</v>
      </c>
      <c r="D4" s="24">
        <v>75</v>
      </c>
      <c r="E4" s="66">
        <f t="shared" si="0"/>
        <v>0.69333333333333336</v>
      </c>
      <c r="F4" s="63"/>
      <c r="G4" s="64"/>
      <c r="H4" s="64"/>
    </row>
    <row r="5" spans="1:8" ht="14.95" x14ac:dyDescent="0.25">
      <c r="A5" s="24" t="s">
        <v>126</v>
      </c>
      <c r="B5" s="24" t="s">
        <v>199</v>
      </c>
      <c r="C5" s="24">
        <v>87</v>
      </c>
      <c r="D5" s="24">
        <v>143</v>
      </c>
      <c r="E5" s="66">
        <f t="shared" si="0"/>
        <v>0.60839160839160844</v>
      </c>
      <c r="F5" s="63"/>
      <c r="G5" s="64"/>
      <c r="H5" s="64"/>
    </row>
    <row r="6" spans="1:8" ht="14.95" x14ac:dyDescent="0.25">
      <c r="A6" s="24" t="s">
        <v>128</v>
      </c>
      <c r="B6" s="24" t="s">
        <v>199</v>
      </c>
      <c r="C6" s="24">
        <v>136</v>
      </c>
      <c r="D6" s="24">
        <v>235</v>
      </c>
      <c r="E6" s="66">
        <f t="shared" si="0"/>
        <v>0.5787234042553191</v>
      </c>
      <c r="F6" s="63"/>
      <c r="G6" s="64"/>
      <c r="H6" s="64"/>
    </row>
    <row r="7" spans="1:8" ht="14.95" x14ac:dyDescent="0.25">
      <c r="A7" s="24" t="s">
        <v>125</v>
      </c>
      <c r="B7" s="24" t="s">
        <v>199</v>
      </c>
      <c r="C7" s="24">
        <v>55</v>
      </c>
      <c r="D7" s="24">
        <v>108</v>
      </c>
      <c r="E7" s="66">
        <f t="shared" si="0"/>
        <v>0.5092592592592593</v>
      </c>
      <c r="F7" s="63"/>
      <c r="G7" s="64"/>
      <c r="H7" s="64"/>
    </row>
    <row r="8" spans="1:8" ht="14.95" x14ac:dyDescent="0.25">
      <c r="A8" s="24" t="s">
        <v>123</v>
      </c>
      <c r="B8" s="24" t="s">
        <v>213</v>
      </c>
      <c r="C8" s="24">
        <v>37</v>
      </c>
      <c r="D8" s="24">
        <v>77</v>
      </c>
      <c r="E8" s="66">
        <f t="shared" si="0"/>
        <v>0.48051948051948051</v>
      </c>
      <c r="F8" s="63"/>
      <c r="G8" s="64"/>
      <c r="H8" s="64"/>
    </row>
    <row r="9" spans="1:8" ht="14.95" x14ac:dyDescent="0.25">
      <c r="A9" s="24" t="s">
        <v>115</v>
      </c>
      <c r="B9" s="24" t="s">
        <v>201</v>
      </c>
      <c r="C9" s="24">
        <v>66</v>
      </c>
      <c r="D9" s="24">
        <v>142</v>
      </c>
      <c r="E9" s="66">
        <f t="shared" si="0"/>
        <v>0.46478873239436619</v>
      </c>
      <c r="F9" s="63"/>
      <c r="G9" s="64"/>
      <c r="H9" s="64"/>
    </row>
    <row r="10" spans="1:8" ht="14.95" x14ac:dyDescent="0.25">
      <c r="A10" s="24" t="s">
        <v>123</v>
      </c>
      <c r="B10" s="24" t="s">
        <v>230</v>
      </c>
      <c r="C10" s="24">
        <v>47</v>
      </c>
      <c r="D10" s="24">
        <v>106</v>
      </c>
      <c r="E10" s="66">
        <f t="shared" si="0"/>
        <v>0.44339622641509435</v>
      </c>
      <c r="F10" s="63"/>
      <c r="G10" s="64"/>
      <c r="H10" s="64"/>
    </row>
    <row r="11" spans="1:8" ht="14.95" x14ac:dyDescent="0.25">
      <c r="A11" s="24" t="s">
        <v>105</v>
      </c>
      <c r="B11" s="24" t="s">
        <v>216</v>
      </c>
      <c r="C11" s="24">
        <v>52</v>
      </c>
      <c r="D11" s="24">
        <v>119</v>
      </c>
      <c r="E11" s="66">
        <f t="shared" si="0"/>
        <v>0.43697478991596639</v>
      </c>
      <c r="F11" s="63"/>
      <c r="G11" s="64"/>
      <c r="H11" s="64"/>
    </row>
    <row r="12" spans="1:8" ht="14.95" x14ac:dyDescent="0.25">
      <c r="A12" s="24" t="s">
        <v>125</v>
      </c>
      <c r="B12" s="24" t="s">
        <v>239</v>
      </c>
      <c r="C12" s="24">
        <v>34</v>
      </c>
      <c r="D12" s="24">
        <v>87</v>
      </c>
      <c r="E12" s="66">
        <f t="shared" si="0"/>
        <v>0.39080459770114945</v>
      </c>
      <c r="F12" s="63"/>
    </row>
    <row r="13" spans="1:8" ht="14.95" x14ac:dyDescent="0.25">
      <c r="A13" s="24" t="s">
        <v>176</v>
      </c>
      <c r="B13" s="24" t="s">
        <v>200</v>
      </c>
      <c r="C13" s="24">
        <v>35</v>
      </c>
      <c r="D13" s="24">
        <v>99</v>
      </c>
      <c r="E13" s="66">
        <f t="shared" si="0"/>
        <v>0.35353535353535354</v>
      </c>
    </row>
    <row r="14" spans="1:8" ht="14.95" x14ac:dyDescent="0.25">
      <c r="A14" s="24" t="s">
        <v>106</v>
      </c>
      <c r="B14" s="24" t="s">
        <v>229</v>
      </c>
      <c r="C14" s="24">
        <v>63</v>
      </c>
      <c r="D14" s="24">
        <v>184</v>
      </c>
      <c r="E14" s="66">
        <f t="shared" si="0"/>
        <v>0.34239130434782611</v>
      </c>
    </row>
    <row r="15" spans="1:8" ht="14.95" x14ac:dyDescent="0.25">
      <c r="A15" s="24" t="s">
        <v>123</v>
      </c>
      <c r="B15" s="24" t="s">
        <v>234</v>
      </c>
      <c r="C15" s="24">
        <v>41</v>
      </c>
      <c r="D15" s="24">
        <v>120</v>
      </c>
      <c r="E15" s="66">
        <f t="shared" si="0"/>
        <v>0.34166666666666667</v>
      </c>
    </row>
    <row r="16" spans="1:8" ht="14.95" x14ac:dyDescent="0.25">
      <c r="A16" s="24" t="s">
        <v>123</v>
      </c>
      <c r="B16" s="24" t="s">
        <v>199</v>
      </c>
      <c r="C16" s="24">
        <v>39</v>
      </c>
      <c r="D16" s="24">
        <v>129</v>
      </c>
      <c r="E16" s="66">
        <f t="shared" si="0"/>
        <v>0.30232558139534882</v>
      </c>
    </row>
    <row r="17" spans="1:5" ht="14.95" x14ac:dyDescent="0.25">
      <c r="A17" s="24" t="s">
        <v>123</v>
      </c>
      <c r="B17" s="24" t="s">
        <v>212</v>
      </c>
      <c r="C17" s="24">
        <v>51</v>
      </c>
      <c r="D17" s="24">
        <v>180</v>
      </c>
      <c r="E17" s="66">
        <f t="shared" si="0"/>
        <v>0.28333333333333333</v>
      </c>
    </row>
    <row r="18" spans="1:5" ht="14.95" x14ac:dyDescent="0.25">
      <c r="A18" s="24" t="s">
        <v>129</v>
      </c>
      <c r="B18" s="24" t="s">
        <v>238</v>
      </c>
      <c r="C18" s="24">
        <v>34</v>
      </c>
      <c r="D18" s="24">
        <v>144</v>
      </c>
      <c r="E18" s="66">
        <f t="shared" si="0"/>
        <v>0.2361111111111111</v>
      </c>
    </row>
    <row r="19" spans="1:5" ht="14.95" x14ac:dyDescent="0.25">
      <c r="A19" s="24" t="s">
        <v>123</v>
      </c>
      <c r="B19" s="24" t="s">
        <v>215</v>
      </c>
      <c r="C19" s="24">
        <v>101</v>
      </c>
      <c r="D19" s="24">
        <v>581</v>
      </c>
      <c r="E19" s="66">
        <f t="shared" si="0"/>
        <v>0.17383820998278829</v>
      </c>
    </row>
    <row r="20" spans="1:5" ht="14.95" x14ac:dyDescent="0.25">
      <c r="A20" s="24" t="s">
        <v>136</v>
      </c>
      <c r="B20" s="24" t="s">
        <v>237</v>
      </c>
      <c r="C20" s="24">
        <v>37</v>
      </c>
      <c r="D20" s="24">
        <v>268</v>
      </c>
      <c r="E20" s="66">
        <f t="shared" si="0"/>
        <v>0.13805970149253732</v>
      </c>
    </row>
    <row r="22" spans="1:5" ht="14.95" x14ac:dyDescent="0.25">
      <c r="A22" s="76" t="s">
        <v>250</v>
      </c>
    </row>
  </sheetData>
  <sortState ref="A2:E20">
    <sortCondition descending="1" ref="E2:E20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11</vt:i4>
      </vt:variant>
    </vt:vector>
  </HeadingPairs>
  <TitlesOfParts>
    <vt:vector size="11" baseType="lpstr">
      <vt:lpstr>Morti tipo veic</vt:lpstr>
      <vt:lpstr>Incid tipo veic</vt:lpstr>
      <vt:lpstr>Incid per natura</vt:lpstr>
      <vt:lpstr>Incid tipo veic-natura</vt:lpstr>
      <vt:lpstr>Inc-morti mese</vt:lpstr>
      <vt:lpstr>Incid-morti giornosett</vt:lpstr>
      <vt:lpstr>Indic per Regione</vt:lpstr>
      <vt:lpstr>Indicat Reg-Prov</vt:lpstr>
      <vt:lpstr>Incidenti 2 ruote</vt:lpstr>
      <vt:lpstr>Incidenti bici</vt:lpstr>
      <vt:lpstr>Incidenti pedoni</vt:lpstr>
    </vt:vector>
  </TitlesOfParts>
  <Company>Olidata S.p.A.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712798</dc:creator>
  <cp:lastModifiedBy>Zacchi Giovanni</cp:lastModifiedBy>
  <dcterms:created xsi:type="dcterms:W3CDTF">2018-11-06T14:35:09Z</dcterms:created>
  <dcterms:modified xsi:type="dcterms:W3CDTF">2020-12-09T08:54:04Z</dcterms:modified>
</cp:coreProperties>
</file>